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705" yWindow="65521" windowWidth="12510" windowHeight="11925" activeTab="0"/>
  </bookViews>
  <sheets>
    <sheet name="入力時の注意事項" sheetId="1" r:id="rId1"/>
    <sheet name="提出書類一覧" sheetId="2" r:id="rId2"/>
    <sheet name="様式１（申請書）" sheetId="3" r:id="rId3"/>
    <sheet name="様式２（取扱い内容）" sheetId="4" r:id="rId4"/>
    <sheet name="様式３(経営総括表 )" sheetId="5" r:id="rId5"/>
    <sheet name="様式４(使用印鑑届）" sheetId="6" r:id="rId6"/>
    <sheet name="様式５（許可・登録等）" sheetId="7" r:id="rId7"/>
    <sheet name="様式６（委任状）" sheetId="8" r:id="rId8"/>
    <sheet name="様式７(入札受付証)" sheetId="9" r:id="rId9"/>
  </sheets>
  <externalReferences>
    <externalReference r:id="rId12"/>
    <externalReference r:id="rId13"/>
  </externalReferences>
  <definedNames>
    <definedName name="a">'様式１（申請書）'!$A$68:$AE$142</definedName>
    <definedName name="b">'様式１（申請書）'!$A$68:$AE$142</definedName>
    <definedName name="deta" localSheetId="0">'[1]様式１（申請者）'!$A$68:$AE$142</definedName>
    <definedName name="deta">'[2]様式１（申請者）'!$A$70:$AE$144</definedName>
    <definedName name="detab">'様式１（申請書）'!$A$41:$BB$110</definedName>
    <definedName name="_xlnm.Print_Area" localSheetId="1">'提出書類一覧'!$A$1:$M$21</definedName>
    <definedName name="_xlnm.Print_Area" localSheetId="2">'様式１（申請書）'!$A$1:$AW$33</definedName>
    <definedName name="_xlnm.Print_Area" localSheetId="3">'様式２（取扱い内容）'!$A$1:$W$14</definedName>
    <definedName name="_xlnm.Print_Area" localSheetId="4">'様式３(経営総括表 )'!$A$1:$AC$20</definedName>
    <definedName name="_xlnm.Print_Area" localSheetId="5">'様式４(使用印鑑届）'!$A$1:$T$26</definedName>
    <definedName name="_xlnm.Print_Area" localSheetId="7">'様式６（委任状）'!$A$1:$M$65</definedName>
    <definedName name="_xlnm.Print_Area" localSheetId="8">'様式７(入札受付証)'!$A$1:$AV$27</definedName>
    <definedName name="順位_委託">'様式１（申請書）'!$AT$41:$AT$58</definedName>
    <definedName name="順位_物">'様式１（申請書）'!$AS$41:$AS$56</definedName>
    <definedName name="和暦">'様式１（申請書）'!$K$41:$K$44</definedName>
  </definedNames>
  <calcPr fullCalcOnLoad="1"/>
</workbook>
</file>

<file path=xl/comments3.xml><?xml version="1.0" encoding="utf-8"?>
<comments xmlns="http://schemas.openxmlformats.org/spreadsheetml/2006/main">
  <authors>
    <author>k0086</author>
  </authors>
  <commentList>
    <comment ref="A120" authorId="0">
      <text>
        <r>
          <rPr>
            <b/>
            <sz val="9"/>
            <rFont val="ＭＳ Ｐゴシック"/>
            <family val="3"/>
          </rPr>
          <t>申請（物品）</t>
        </r>
      </text>
    </comment>
    <comment ref="B120" authorId="0">
      <text>
        <r>
          <rPr>
            <b/>
            <sz val="9"/>
            <rFont val="ＭＳ Ｐゴシック"/>
            <family val="3"/>
          </rPr>
          <t>申請（委託）</t>
        </r>
      </text>
    </comment>
    <comment ref="C120" authorId="0">
      <text>
        <r>
          <rPr>
            <b/>
            <sz val="9"/>
            <rFont val="ＭＳ Ｐゴシック"/>
            <family val="3"/>
          </rPr>
          <t>申請（その他）</t>
        </r>
      </text>
    </comment>
    <comment ref="D120" authorId="0">
      <text>
        <r>
          <rPr>
            <b/>
            <sz val="9"/>
            <rFont val="ＭＳ Ｐゴシック"/>
            <family val="3"/>
          </rPr>
          <t xml:space="preserve">県名
</t>
        </r>
      </text>
    </comment>
    <comment ref="E120" authorId="0">
      <text>
        <r>
          <rPr>
            <b/>
            <sz val="9"/>
            <rFont val="ＭＳ Ｐゴシック"/>
            <family val="3"/>
          </rPr>
          <t>市、郡名</t>
        </r>
      </text>
    </comment>
    <comment ref="F120" authorId="0">
      <text>
        <r>
          <rPr>
            <b/>
            <sz val="9"/>
            <rFont val="ＭＳ Ｐゴシック"/>
            <family val="3"/>
          </rPr>
          <t>略号（前）</t>
        </r>
      </text>
    </comment>
    <comment ref="G120" authorId="0">
      <text>
        <r>
          <rPr>
            <b/>
            <sz val="9"/>
            <rFont val="ＭＳ Ｐゴシック"/>
            <family val="3"/>
          </rPr>
          <t>略号（後）</t>
        </r>
      </text>
    </comment>
  </commentList>
</comments>
</file>

<file path=xl/comments5.xml><?xml version="1.0" encoding="utf-8"?>
<comments xmlns="http://schemas.openxmlformats.org/spreadsheetml/2006/main">
  <authors>
    <author>user</author>
  </authors>
  <commentList>
    <comment ref="L26" authorId="0">
      <text>
        <r>
          <rPr>
            <sz val="9"/>
            <rFont val="ＭＳ Ｐゴシック"/>
            <family val="3"/>
          </rPr>
          <t xml:space="preserve">従業員用
</t>
        </r>
      </text>
    </comment>
    <comment ref="A26" authorId="0">
      <text>
        <r>
          <rPr>
            <b/>
            <sz val="9"/>
            <rFont val="ＭＳ Ｐゴシック"/>
            <family val="3"/>
          </rPr>
          <t>自己資金用</t>
        </r>
      </text>
    </comment>
    <comment ref="A30" authorId="0">
      <text>
        <r>
          <rPr>
            <b/>
            <sz val="9"/>
            <rFont val="ＭＳ Ｐゴシック"/>
            <family val="3"/>
          </rPr>
          <t xml:space="preserve">前年度決算用
</t>
        </r>
      </text>
    </comment>
    <comment ref="A33" authorId="0">
      <text>
        <r>
          <rPr>
            <b/>
            <sz val="9"/>
            <rFont val="ＭＳ Ｐゴシック"/>
            <family val="3"/>
          </rPr>
          <t xml:space="preserve">前々年度決算用
</t>
        </r>
      </text>
    </comment>
    <comment ref="A36" authorId="0">
      <text>
        <r>
          <rPr>
            <b/>
            <sz val="9"/>
            <rFont val="ＭＳ Ｐゴシック"/>
            <family val="3"/>
          </rPr>
          <t>年間平均実績高用</t>
        </r>
      </text>
    </comment>
    <comment ref="A25" authorId="0">
      <text>
        <r>
          <rPr>
            <b/>
            <sz val="9"/>
            <rFont val="ＭＳ Ｐゴシック"/>
            <family val="3"/>
          </rPr>
          <t>指名</t>
        </r>
      </text>
    </comment>
    <comment ref="B25" authorId="0">
      <text>
        <r>
          <rPr>
            <b/>
            <sz val="9"/>
            <rFont val="ＭＳ Ｐゴシック"/>
            <family val="3"/>
          </rPr>
          <t>契約</t>
        </r>
      </text>
    </comment>
    <comment ref="C25" authorId="0">
      <text>
        <r>
          <rPr>
            <sz val="9"/>
            <rFont val="ＭＳ Ｐゴシック"/>
            <family val="3"/>
          </rPr>
          <t>前年度の決算期間
開始</t>
        </r>
      </text>
    </comment>
    <comment ref="K25" authorId="0">
      <text>
        <r>
          <rPr>
            <b/>
            <sz val="9"/>
            <rFont val="ＭＳ Ｐゴシック"/>
            <family val="3"/>
          </rPr>
          <t>前々年度決算の期間
開始</t>
        </r>
      </text>
    </comment>
    <comment ref="G25" authorId="0">
      <text>
        <r>
          <rPr>
            <b/>
            <sz val="9"/>
            <rFont val="ＭＳ Ｐゴシック"/>
            <family val="3"/>
          </rPr>
          <t>前年度の期間
至</t>
        </r>
      </text>
    </comment>
    <comment ref="O25" authorId="0">
      <text>
        <r>
          <rPr>
            <b/>
            <sz val="9"/>
            <rFont val="ＭＳ Ｐゴシック"/>
            <family val="3"/>
          </rPr>
          <t>前々年度決算期間
至る</t>
        </r>
      </text>
    </comment>
  </commentList>
</comments>
</file>

<file path=xl/sharedStrings.xml><?xml version="1.0" encoding="utf-8"?>
<sst xmlns="http://schemas.openxmlformats.org/spreadsheetml/2006/main" count="1024" uniqueCount="693">
  <si>
    <t>※</t>
  </si>
  <si>
    <t>申請書についての問合せ先</t>
  </si>
  <si>
    <t>℡</t>
  </si>
  <si>
    <t>代表者</t>
  </si>
  <si>
    <t>（本社）</t>
  </si>
  <si>
    <t xml:space="preserve">入札（見積）参加資格審査申請書受付証（控）　  　  　  　  </t>
  </si>
  <si>
    <t>入札（見積）参加資格審査申請書受付証</t>
  </si>
  <si>
    <t>切り取り線</t>
  </si>
  <si>
    <t xml:space="preserve"> 商号又は</t>
  </si>
  <si>
    <t xml:space="preserve"> 名　　　称</t>
  </si>
  <si>
    <t xml:space="preserve"> 代 表 者</t>
  </si>
  <si>
    <t>物品</t>
  </si>
  <si>
    <t>その他</t>
  </si>
  <si>
    <t>（</t>
  </si>
  <si>
    <t>）</t>
  </si>
  <si>
    <t>［</t>
  </si>
  <si>
    <t>］</t>
  </si>
  <si>
    <t>連絡先</t>
  </si>
  <si>
    <t>担当者名</t>
  </si>
  <si>
    <t>実印</t>
  </si>
  <si>
    <t>使用印</t>
  </si>
  <si>
    <t>部署名</t>
  </si>
  <si>
    <t>直通電話</t>
  </si>
  <si>
    <t>ﾒｰﾙｱﾄﾞﾚｽ</t>
  </si>
  <si>
    <t>ＦＡＸ</t>
  </si>
  <si>
    <t>業務委託</t>
  </si>
  <si>
    <t>〒</t>
  </si>
  <si>
    <t>－</t>
  </si>
  <si>
    <t>（</t>
  </si>
  <si>
    <t>）</t>
  </si>
  <si>
    <t>（</t>
  </si>
  <si>
    <t>登 録 を</t>
  </si>
  <si>
    <t>本　 店</t>
  </si>
  <si>
    <t>物 品 供 給 等 入 札（見 積）参 加 資 格 審 査 申 請 書</t>
  </si>
  <si>
    <t xml:space="preserve"> 入札（見積）参加</t>
  </si>
  <si>
    <t xml:space="preserve"> を希望する種類</t>
  </si>
  <si>
    <t>（０５６８）２２－１２５１</t>
  </si>
  <si>
    <t>報告してください。</t>
  </si>
  <si>
    <t>備　考</t>
  </si>
  <si>
    <t>受付番号・受付印</t>
  </si>
  <si>
    <t>使　用　印　鑑　届</t>
  </si>
  <si>
    <t>使用したいからお届けします。</t>
  </si>
  <si>
    <t>　上記の印鑑は、入札（見積）に参加し、契約の締結並びに代金の請求及び受領のために　　　　　　　</t>
  </si>
  <si>
    <t>電　話</t>
  </si>
  <si>
    <t>２ 業 務 委 託 ・ そ の 他</t>
  </si>
  <si>
    <t>種目明細表</t>
  </si>
  <si>
    <t>売上高等経営内容総括表</t>
  </si>
  <si>
    <t>経営規模その他</t>
  </si>
  <si>
    <t>従 業 員 数</t>
  </si>
  <si>
    <t>（千円）</t>
  </si>
  <si>
    <t>（人）</t>
  </si>
  <si>
    <t>自己資本額</t>
  </si>
  <si>
    <t>事務員</t>
  </si>
  <si>
    <t>年</t>
  </si>
  <si>
    <t>営　業</t>
  </si>
  <si>
    <t>流動資産の額</t>
  </si>
  <si>
    <t>技術員</t>
  </si>
  <si>
    <t>流動負債の額</t>
  </si>
  <si>
    <t>その他</t>
  </si>
  <si>
    <t>決 算 状 況</t>
  </si>
  <si>
    <t>前々年度決算</t>
  </si>
  <si>
    <t>売　上　高</t>
  </si>
  <si>
    <t>上記のうち官公庁売上高</t>
  </si>
  <si>
    <t>当期純利益又は欠損金</t>
  </si>
  <si>
    <t>固定資産の額</t>
  </si>
  <si>
    <t>前年度決算</t>
  </si>
  <si>
    <t>年間平均実績高</t>
  </si>
  <si>
    <t>合　計</t>
  </si>
  <si>
    <t>指名</t>
  </si>
  <si>
    <t>契約</t>
  </si>
  <si>
    <t>営 業 年 数</t>
  </si>
  <si>
    <t>企業団との指名・契約実績</t>
  </si>
  <si>
    <t>受付番号</t>
  </si>
  <si>
    <t xml:space="preserve">  （ふりがな）</t>
  </si>
  <si>
    <t>は名称</t>
  </si>
  <si>
    <t>１ 物 品（製造・販売）</t>
  </si>
  <si>
    <t>北名古屋水道企業団</t>
  </si>
  <si>
    <t>　別　紙　３</t>
  </si>
  <si>
    <t>　</t>
  </si>
  <si>
    <t>入札（見積）参加を希望する種目の記載例</t>
  </si>
  <si>
    <t>物  品</t>
  </si>
  <si>
    <t xml:space="preserve"> 事務用品類</t>
  </si>
  <si>
    <t xml:space="preserve"> 車両類</t>
  </si>
  <si>
    <t xml:space="preserve"> 繊維製品</t>
  </si>
  <si>
    <t xml:space="preserve"> 事務用機械器具類</t>
  </si>
  <si>
    <t xml:space="preserve"> 燃料類</t>
  </si>
  <si>
    <t xml:space="preserve"> 寝具・室内装飾品</t>
  </si>
  <si>
    <t xml:space="preserve"> 工作機械及び産業機械類</t>
  </si>
  <si>
    <t xml:space="preserve"> 印刷製本</t>
  </si>
  <si>
    <t xml:space="preserve"> 消防器具類</t>
  </si>
  <si>
    <t xml:space="preserve"> 医薬品</t>
  </si>
  <si>
    <t xml:space="preserve"> 電気・通信機器</t>
  </si>
  <si>
    <t xml:space="preserve"> 食品飼料類</t>
  </si>
  <si>
    <t xml:space="preserve"> 理化学機械器具類</t>
  </si>
  <si>
    <t xml:space="preserve"> 材料類</t>
  </si>
  <si>
    <t xml:space="preserve"> 日用品</t>
  </si>
  <si>
    <t xml:space="preserve"> 劇物・毒物類</t>
  </si>
  <si>
    <t>業務委託</t>
  </si>
  <si>
    <t xml:space="preserve"> 広告代理</t>
  </si>
  <si>
    <t xml:space="preserve"> 清掃業務</t>
  </si>
  <si>
    <t xml:space="preserve"> 計量証明</t>
  </si>
  <si>
    <t xml:space="preserve"> 樹木保護管理</t>
  </si>
  <si>
    <t xml:space="preserve"> 警備業務</t>
  </si>
  <si>
    <t xml:space="preserve"> 保守点検</t>
  </si>
  <si>
    <t xml:space="preserve"> 検査業務</t>
  </si>
  <si>
    <t xml:space="preserve"> 管理業務</t>
  </si>
  <si>
    <t xml:space="preserve"> 分析業務</t>
  </si>
  <si>
    <t xml:space="preserve"> レンタル・リース</t>
  </si>
  <si>
    <t xml:space="preserve"> 不用品買受け</t>
  </si>
  <si>
    <t>　その他（具体的な内容を記載）</t>
  </si>
  <si>
    <t xml:space="preserve"> パソコン類</t>
  </si>
  <si>
    <t xml:space="preserve"> その他の物品</t>
  </si>
  <si>
    <t xml:space="preserve"> システム開発</t>
  </si>
  <si>
    <t xml:space="preserve"> 産業廃棄物処理業務</t>
  </si>
  <si>
    <t xml:space="preserve"> その他の業務委託</t>
  </si>
  <si>
    <t>物 品 供 給 等</t>
  </si>
  <si>
    <t>商号又</t>
  </si>
  <si>
    <t>総務課</t>
  </si>
  <si>
    <t>（内線16）</t>
  </si>
  <si>
    <t>（物品供給等）</t>
  </si>
  <si>
    <t>　１　この受付証は、大切に保管してください。</t>
  </si>
  <si>
    <t>　２　申請書の記載事項に変更があった場合は、速やかに</t>
  </si>
  <si>
    <t>商号又は名称</t>
  </si>
  <si>
    <t>受付番号・受付印</t>
  </si>
  <si>
    <t>担当者名</t>
  </si>
  <si>
    <t>電話番号</t>
  </si>
  <si>
    <t>(代表又は直通）</t>
  </si>
  <si>
    <t>内線</t>
  </si>
  <si>
    <t>申請用</t>
  </si>
  <si>
    <t>年度</t>
  </si>
  <si>
    <t>平成</t>
  </si>
  <si>
    <t>手書きの場合は、各シートを印刷してから記入してください。</t>
  </si>
  <si>
    <t>入力後、印刷をすれば申請書が出ます。</t>
  </si>
  <si>
    <t>入力すると申請書にデータが反映されます。</t>
  </si>
  <si>
    <t>各シートの空欄に必要事項を入力してください。</t>
  </si>
  <si>
    <t>　提出書類は以下の様式１～５と添付書類です。</t>
  </si>
  <si>
    <t>様式１</t>
  </si>
  <si>
    <t>様式２</t>
  </si>
  <si>
    <t>様式３</t>
  </si>
  <si>
    <t>様式５</t>
  </si>
  <si>
    <t>( 物品製造、販売、資材納入、業務委託、その他 ) このファイルの中身です</t>
  </si>
  <si>
    <t>NO</t>
  </si>
  <si>
    <t>シート名</t>
  </si>
  <si>
    <t>説明</t>
  </si>
  <si>
    <t>備考</t>
  </si>
  <si>
    <t>様式４(使用印鑑届)</t>
  </si>
  <si>
    <t>様式３(経営総括表)</t>
  </si>
  <si>
    <t>様式２(取扱い内容)</t>
  </si>
  <si>
    <t>様式１(申請書)</t>
  </si>
  <si>
    <t>許可証等</t>
  </si>
  <si>
    <t>登記事項証明書又は登記簿謄本</t>
  </si>
  <si>
    <t>納税証明書（その３の３等）</t>
  </si>
  <si>
    <t>印鑑証明書</t>
  </si>
  <si>
    <t>身元証明書</t>
  </si>
  <si>
    <t>法人のみ必要（履歴事項全部証明書等）</t>
  </si>
  <si>
    <t>直前１年における国税(法人は法人税、個人は所得税)及び県税(県民税及び事業税)、市町村税並びに消費税及び地方消費税</t>
  </si>
  <si>
    <t>法人は法務局、個人は市区町村長の証明</t>
  </si>
  <si>
    <t>個人及び受任者（履歴事項全部証明書に記載のある者は除く）のみ（本籍地の市区町村発行）、日本国籍を有しない者は外国人登録証明書</t>
  </si>
  <si>
    <t>契約する営業所を本店（本社）以外とする場合のみ必要です。</t>
  </si>
  <si>
    <t>添付書類（各証明書類等、コピー可、Ａ４サイズで鮮明なもの）</t>
  </si>
  <si>
    <t>委　　任　　状</t>
  </si>
  <si>
    <t>北名古屋水道企業団企業長</t>
  </si>
  <si>
    <t>殿</t>
  </si>
  <si>
    <t>委任者</t>
  </si>
  <si>
    <t>所　 在　 地</t>
  </si>
  <si>
    <t>商号又は名称</t>
  </si>
  <si>
    <t>代表者職氏名</t>
  </si>
  <si>
    <t>印</t>
  </si>
  <si>
    <t>私は、次の者を代理人と定め、下記のとおり権限を委任します。</t>
  </si>
  <si>
    <t>受任者</t>
  </si>
  <si>
    <t>記</t>
  </si>
  <si>
    <t>【委任期間】</t>
  </si>
  <si>
    <t>【委任事項】</t>
  </si>
  <si>
    <t>１</t>
  </si>
  <si>
    <t>　入札及び見積に関する事項</t>
  </si>
  <si>
    <t>２</t>
  </si>
  <si>
    <t>　契約の締結、変更及び解除に関する事項</t>
  </si>
  <si>
    <t>３</t>
  </si>
  <si>
    <t>　代金の請求及び受領に関する事項</t>
  </si>
  <si>
    <t>４</t>
  </si>
  <si>
    <t>　契約保証に関する事項</t>
  </si>
  <si>
    <t>５</t>
  </si>
  <si>
    <t>　その他契約締結に関する事項</t>
  </si>
  <si>
    <t>６</t>
  </si>
  <si>
    <t>　共同企業体の結成に関する事項</t>
  </si>
  <si>
    <t>７</t>
  </si>
  <si>
    <t>　前記各項に関する副代理人選任に関する事項</t>
  </si>
  <si>
    <t>契約を締結する営業所を本店（本社）以外とする場合の委任事項</t>
  </si>
  <si>
    <t>※本店（本社）とは建設業法の主たる営業所です。</t>
  </si>
  <si>
    <t>委任期間</t>
  </si>
  <si>
    <t>年</t>
  </si>
  <si>
    <t>月</t>
  </si>
  <si>
    <t>日から</t>
  </si>
  <si>
    <t>日まで</t>
  </si>
  <si>
    <t>委任事項</t>
  </si>
  <si>
    <t>１</t>
  </si>
  <si>
    <t>２</t>
  </si>
  <si>
    <t>３</t>
  </si>
  <si>
    <t>４</t>
  </si>
  <si>
    <t>５</t>
  </si>
  <si>
    <t>６</t>
  </si>
  <si>
    <t>７</t>
  </si>
  <si>
    <t>綴じないで提出して下さい。</t>
  </si>
  <si>
    <t>申請します。なお、この申請書及び添付書類のすべての記載事項は、事実と相違ないことを誓約します。</t>
  </si>
  <si>
    <t>申請日時</t>
  </si>
  <si>
    <t>申請を希望する種類（希望種類をチェックしてください）</t>
  </si>
  <si>
    <t>取扱内容</t>
  </si>
  <si>
    <t>営業種目</t>
  </si>
  <si>
    <t>様式６</t>
  </si>
  <si>
    <t>特約・代理店契約等</t>
  </si>
  <si>
    <t>許可・認可を受けている業務一覧表</t>
  </si>
  <si>
    <t>許可・登録等の名称</t>
  </si>
  <si>
    <t>取得年月日</t>
  </si>
  <si>
    <t>有効期限</t>
  </si>
  <si>
    <t>許可者等</t>
  </si>
  <si>
    <t>許可・登録番号</t>
  </si>
  <si>
    <t>備考</t>
  </si>
  <si>
    <t>記入例</t>
  </si>
  <si>
    <t>○○事業許可証</t>
  </si>
  <si>
    <t>愛知県知事</t>
  </si>
  <si>
    <t>愛知県－あー１２</t>
  </si>
  <si>
    <t>※２０件を超える場合は、コピーして使用してください。</t>
  </si>
  <si>
    <t>（）内に○を</t>
  </si>
  <si>
    <t>記入する</t>
  </si>
  <si>
    <t>郵便番号</t>
  </si>
  <si>
    <t>－</t>
  </si>
  <si>
    <t>担当者名</t>
  </si>
  <si>
    <t>直通電話番号</t>
  </si>
  <si>
    <t>所在地</t>
  </si>
  <si>
    <t>データ</t>
  </si>
  <si>
    <t>国土交通大臣</t>
  </si>
  <si>
    <t>一般</t>
  </si>
  <si>
    <t>新規</t>
  </si>
  <si>
    <t>愛知県</t>
  </si>
  <si>
    <t>北名古屋市</t>
  </si>
  <si>
    <t>株式会社</t>
  </si>
  <si>
    <t>加入</t>
  </si>
  <si>
    <t>承認済</t>
  </si>
  <si>
    <t>有</t>
  </si>
  <si>
    <t>達成</t>
  </si>
  <si>
    <t>特定</t>
  </si>
  <si>
    <t>登録実績有</t>
  </si>
  <si>
    <t>北海道</t>
  </si>
  <si>
    <t>西春日井郡豊山町</t>
  </si>
  <si>
    <t>有限会社</t>
  </si>
  <si>
    <t>未加入</t>
  </si>
  <si>
    <t>未認証</t>
  </si>
  <si>
    <t>昭和</t>
  </si>
  <si>
    <t>無</t>
  </si>
  <si>
    <t>未達成</t>
  </si>
  <si>
    <t>北海道知事</t>
  </si>
  <si>
    <t>青森県</t>
  </si>
  <si>
    <t>名古屋市千種区</t>
  </si>
  <si>
    <t>合資会社</t>
  </si>
  <si>
    <t>大正</t>
  </si>
  <si>
    <t>青森県知事</t>
  </si>
  <si>
    <t>岩手県</t>
  </si>
  <si>
    <t>名古屋市東区</t>
  </si>
  <si>
    <t>合名会社</t>
  </si>
  <si>
    <t>明治</t>
  </si>
  <si>
    <t>岩手県知事</t>
  </si>
  <si>
    <t>宮城県</t>
  </si>
  <si>
    <t>名古屋市北区</t>
  </si>
  <si>
    <t>協同組合</t>
  </si>
  <si>
    <t>宮城県知事</t>
  </si>
  <si>
    <t>秋田県</t>
  </si>
  <si>
    <t>名古屋市西区</t>
  </si>
  <si>
    <t>協業組合</t>
  </si>
  <si>
    <t>秋田県知事</t>
  </si>
  <si>
    <t>山形県</t>
  </si>
  <si>
    <t>名古屋市中村区</t>
  </si>
  <si>
    <t>企業組合</t>
  </si>
  <si>
    <t>山形県知事</t>
  </si>
  <si>
    <t>福島県</t>
  </si>
  <si>
    <t>名古屋市中区</t>
  </si>
  <si>
    <t>財団法人</t>
  </si>
  <si>
    <t>福島県知事</t>
  </si>
  <si>
    <t>茨城県</t>
  </si>
  <si>
    <t>名古屋市昭和区</t>
  </si>
  <si>
    <t>社団法人</t>
  </si>
  <si>
    <t>茨城県知事</t>
  </si>
  <si>
    <t>栃木県</t>
  </si>
  <si>
    <t>名古屋市瑞穂区</t>
  </si>
  <si>
    <t>医療法人</t>
  </si>
  <si>
    <t>栃木県知事</t>
  </si>
  <si>
    <t>群馬県</t>
  </si>
  <si>
    <t>名古屋市熱田区</t>
  </si>
  <si>
    <t>学校法人</t>
  </si>
  <si>
    <t>群馬県知事</t>
  </si>
  <si>
    <t>埼玉県</t>
  </si>
  <si>
    <t>名古屋市中川区</t>
  </si>
  <si>
    <t>監査法人</t>
  </si>
  <si>
    <t>埼玉県知事</t>
  </si>
  <si>
    <t>千葉県</t>
  </si>
  <si>
    <t>名古屋市港区</t>
  </si>
  <si>
    <t>社会福祉法人</t>
  </si>
  <si>
    <t>千葉県知事</t>
  </si>
  <si>
    <t>東京都</t>
  </si>
  <si>
    <t>名古屋市南区</t>
  </si>
  <si>
    <t>職業訓練法人</t>
  </si>
  <si>
    <t>東京都知事</t>
  </si>
  <si>
    <t>神奈川県</t>
  </si>
  <si>
    <t>名古屋市守山区</t>
  </si>
  <si>
    <t>独立行政法人</t>
  </si>
  <si>
    <t>神奈川県知事</t>
  </si>
  <si>
    <t>新潟県</t>
  </si>
  <si>
    <t>名古屋市緑区</t>
  </si>
  <si>
    <t>特定非営利活動法人</t>
  </si>
  <si>
    <t>新潟県知事</t>
  </si>
  <si>
    <t>富山県</t>
  </si>
  <si>
    <t>名古屋市名東区</t>
  </si>
  <si>
    <t>中間法人</t>
  </si>
  <si>
    <t>富山県知事</t>
  </si>
  <si>
    <t>石川県</t>
  </si>
  <si>
    <t>名古屋市天白区</t>
  </si>
  <si>
    <t>一般社団法人</t>
  </si>
  <si>
    <t>石川県知事</t>
  </si>
  <si>
    <t>福井県</t>
  </si>
  <si>
    <t>豊橋市</t>
  </si>
  <si>
    <t>一般財団法人</t>
  </si>
  <si>
    <t>福井県知事</t>
  </si>
  <si>
    <t>山梨県</t>
  </si>
  <si>
    <t>岡崎市</t>
  </si>
  <si>
    <t>公益社団法人</t>
  </si>
  <si>
    <t>山梨県知事</t>
  </si>
  <si>
    <t>長野県</t>
  </si>
  <si>
    <t>一宮市</t>
  </si>
  <si>
    <t>公益財団法人</t>
  </si>
  <si>
    <t>長野県知事</t>
  </si>
  <si>
    <t>岐阜県</t>
  </si>
  <si>
    <t>瀬戸市</t>
  </si>
  <si>
    <t>相互会社</t>
  </si>
  <si>
    <t>岐阜県知事</t>
  </si>
  <si>
    <t>静岡県</t>
  </si>
  <si>
    <t>半田市</t>
  </si>
  <si>
    <t>静岡県知事</t>
  </si>
  <si>
    <t>三重県</t>
  </si>
  <si>
    <t>春日井市</t>
  </si>
  <si>
    <t>三重県知事</t>
  </si>
  <si>
    <t>滋賀県</t>
  </si>
  <si>
    <t>豊川市</t>
  </si>
  <si>
    <t>滋賀県知事</t>
  </si>
  <si>
    <t>京都府</t>
  </si>
  <si>
    <t>津島市</t>
  </si>
  <si>
    <t>京都府知事</t>
  </si>
  <si>
    <t>大阪府</t>
  </si>
  <si>
    <t>碧南市</t>
  </si>
  <si>
    <t>大阪府知事</t>
  </si>
  <si>
    <t>兵庫県</t>
  </si>
  <si>
    <t>刈谷市</t>
  </si>
  <si>
    <t>兵庫県知事</t>
  </si>
  <si>
    <t>奈良県</t>
  </si>
  <si>
    <t>豊田市</t>
  </si>
  <si>
    <t>奈良県知事</t>
  </si>
  <si>
    <t>和歌山県</t>
  </si>
  <si>
    <t>安城市</t>
  </si>
  <si>
    <t>和歌山県知事</t>
  </si>
  <si>
    <t>島根県</t>
  </si>
  <si>
    <t>西尾市</t>
  </si>
  <si>
    <t>島根県知事</t>
  </si>
  <si>
    <t>鳥取県</t>
  </si>
  <si>
    <t>蒲郡市</t>
  </si>
  <si>
    <t>鳥取県知事</t>
  </si>
  <si>
    <t>岡山県</t>
  </si>
  <si>
    <t>犬山市</t>
  </si>
  <si>
    <t>岡山県知事</t>
  </si>
  <si>
    <t>広島県</t>
  </si>
  <si>
    <t>常滑市</t>
  </si>
  <si>
    <t>広島県知事</t>
  </si>
  <si>
    <t>山口県</t>
  </si>
  <si>
    <t>江南市</t>
  </si>
  <si>
    <t>山口県知事</t>
  </si>
  <si>
    <t>徳島県</t>
  </si>
  <si>
    <t>小牧市</t>
  </si>
  <si>
    <t>徳島県知事</t>
  </si>
  <si>
    <t>香川県</t>
  </si>
  <si>
    <t>稲沢市</t>
  </si>
  <si>
    <t>香川県知事</t>
  </si>
  <si>
    <t>愛媛県</t>
  </si>
  <si>
    <t>新城市</t>
  </si>
  <si>
    <t>愛媛県知事</t>
  </si>
  <si>
    <t>高知県</t>
  </si>
  <si>
    <t>東海市</t>
  </si>
  <si>
    <t>高知県知事</t>
  </si>
  <si>
    <t>福岡県</t>
  </si>
  <si>
    <t>大府市</t>
  </si>
  <si>
    <t>福岡県知事</t>
  </si>
  <si>
    <t>佐賀県</t>
  </si>
  <si>
    <t>知多市</t>
  </si>
  <si>
    <t>佐賀県知事</t>
  </si>
  <si>
    <t>長崎県</t>
  </si>
  <si>
    <t>知立市</t>
  </si>
  <si>
    <t>長崎県知事</t>
  </si>
  <si>
    <t>熊本県</t>
  </si>
  <si>
    <t>尾張旭市</t>
  </si>
  <si>
    <t>熊本県知事</t>
  </si>
  <si>
    <t>大分県</t>
  </si>
  <si>
    <t>高浜市</t>
  </si>
  <si>
    <t>大分県知事</t>
  </si>
  <si>
    <t>宮崎県</t>
  </si>
  <si>
    <t>岩倉市</t>
  </si>
  <si>
    <t>宮崎県知事</t>
  </si>
  <si>
    <t>鹿児島県</t>
  </si>
  <si>
    <t>豊明市</t>
  </si>
  <si>
    <t>鹿児島県知事</t>
  </si>
  <si>
    <t>沖縄県</t>
  </si>
  <si>
    <t>田原市</t>
  </si>
  <si>
    <t>沖縄県知事</t>
  </si>
  <si>
    <t>日進市</t>
  </si>
  <si>
    <t>愛西市</t>
  </si>
  <si>
    <t>清須市</t>
  </si>
  <si>
    <t>弥富市</t>
  </si>
  <si>
    <t>みよし市</t>
  </si>
  <si>
    <t>あま市</t>
  </si>
  <si>
    <t>愛知郡東郷町</t>
  </si>
  <si>
    <t>丹羽郡扶桑町</t>
  </si>
  <si>
    <t>丹羽郡大口町</t>
  </si>
  <si>
    <t>海部郡大治町</t>
  </si>
  <si>
    <t>海部郡蟹江町</t>
  </si>
  <si>
    <t>海部郡飛島村</t>
  </si>
  <si>
    <t>知多郡阿久比町</t>
  </si>
  <si>
    <t>知多郡東浦町</t>
  </si>
  <si>
    <t>知多郡南知多町</t>
  </si>
  <si>
    <t>知多郡美浜町</t>
  </si>
  <si>
    <t>知多郡武豊町</t>
  </si>
  <si>
    <t>幡豆郡幸田町</t>
  </si>
  <si>
    <t>北設楽郡設楽町</t>
  </si>
  <si>
    <t>北設楽郡東栄町</t>
  </si>
  <si>
    <t>北設楽郡豊根村</t>
  </si>
  <si>
    <t>日</t>
  </si>
  <si>
    <t>申請者（建設業法上の主たる営業所）</t>
  </si>
  <si>
    <t>※「丁目」、「番」及び「号」については、全て入力して下さい。数字は半角で入力してください。</t>
  </si>
  <si>
    <t>※方書（ビル名等）は住所の後ろに一文字空白（スペース）を入れて、記入して下さい。</t>
  </si>
  <si>
    <t>（○○町一丁目2番3号　△△ビル）</t>
  </si>
  <si>
    <t>商号又は名称（フリガナ）</t>
  </si>
  <si>
    <t>商号又は名称（漢字）</t>
  </si>
  <si>
    <t>※法人の種類が前につく場合は、こちらから選択してください。株式会社愛知県建設</t>
  </si>
  <si>
    <t>※法人の種類が後につく場合は、こちらから選択してください。愛知県建設株式会社</t>
  </si>
  <si>
    <t>※氏名の間に全角一文字の空白を入力</t>
  </si>
  <si>
    <t>FAX番号</t>
  </si>
  <si>
    <t>E-mailアドレス</t>
  </si>
  <si>
    <t>連絡先（代行者を含む）</t>
  </si>
  <si>
    <t>部署名</t>
  </si>
  <si>
    <t>申請者（契約を締結する営業所）</t>
  </si>
  <si>
    <t>代表者氏名（役職）</t>
  </si>
  <si>
    <t>代表者氏名（氏名）</t>
  </si>
  <si>
    <t>する営業所</t>
  </si>
  <si>
    <t>（本店の場合も本店を記入）</t>
  </si>
  <si>
    <t>局番等の間に－（ハイフン）を入れてください。　例０５６８－２２－１２５０</t>
  </si>
  <si>
    <t>物品</t>
  </si>
  <si>
    <t>業務委託</t>
  </si>
  <si>
    <t>その他</t>
  </si>
  <si>
    <t>・様式１の申請で物品を選択された方で、特約・代理店契約のあるもの
・メーカーにかかわらず取扱い可能な営業種目がある場合は各社と記入してください
・特約・代理店契約の有無、営業種目（取扱い内容と同じ）、メーカー等の名称、取扱品目が一覧表に記載されていれば様式は問いません</t>
  </si>
  <si>
    <t>医療･理化学・計測機器</t>
  </si>
  <si>
    <t>印刷・製本関係</t>
  </si>
  <si>
    <t>看板・旗・標識</t>
  </si>
  <si>
    <t>機械・器具</t>
  </si>
  <si>
    <t>自動車関係</t>
  </si>
  <si>
    <t>燃料</t>
  </si>
  <si>
    <t>繊維製品</t>
  </si>
  <si>
    <t>家具・室内装飾・家具</t>
  </si>
  <si>
    <t>資材・素材</t>
  </si>
  <si>
    <t>通信機器等</t>
  </si>
  <si>
    <t>文房具・事務用機器等</t>
  </si>
  <si>
    <t>１物品（製造・販売）</t>
  </si>
  <si>
    <t>雑貨</t>
  </si>
  <si>
    <t>消防・防災用品</t>
  </si>
  <si>
    <t>不用品買受</t>
  </si>
  <si>
    <t>清掃</t>
  </si>
  <si>
    <t>機械設備保守点検</t>
  </si>
  <si>
    <t>通信設備保守点検</t>
  </si>
  <si>
    <t>消防設備保守点検</t>
  </si>
  <si>
    <t>測定機器保守点検</t>
  </si>
  <si>
    <t>上・下水道施設管理</t>
  </si>
  <si>
    <t>植物管理</t>
  </si>
  <si>
    <t>病害虫、ねずみ等駆除</t>
  </si>
  <si>
    <t>廃棄物・リサイクル</t>
  </si>
  <si>
    <t>広告代理等</t>
  </si>
  <si>
    <t>自動車点検整備</t>
  </si>
  <si>
    <t>検査・測定</t>
  </si>
  <si>
    <t>コンピュータサービス</t>
  </si>
  <si>
    <t>リース・レンタル</t>
  </si>
  <si>
    <t>保険業</t>
  </si>
  <si>
    <t>２業務委託・その他</t>
  </si>
  <si>
    <t>食料品</t>
  </si>
  <si>
    <t>２６年３月３１日</t>
  </si>
  <si>
    <t>２０年３月１日</t>
  </si>
  <si>
    <t>取扱い内容</t>
  </si>
  <si>
    <t>希望順位</t>
  </si>
  <si>
    <t xml:space="preserve">日用雑貨 </t>
  </si>
  <si>
    <t xml:space="preserve">清掃用品 </t>
  </si>
  <si>
    <t xml:space="preserve">自動車用品 </t>
  </si>
  <si>
    <t xml:space="preserve">雨具 </t>
  </si>
  <si>
    <t xml:space="preserve">塗料 </t>
  </si>
  <si>
    <t xml:space="preserve">その他 </t>
  </si>
  <si>
    <t xml:space="preserve">一般用医薬品 </t>
  </si>
  <si>
    <t xml:space="preserve">試薬 </t>
  </si>
  <si>
    <t xml:space="preserve">水処理薬品 </t>
  </si>
  <si>
    <t xml:space="preserve">衛生材料 </t>
  </si>
  <si>
    <t xml:space="preserve">計測機器 </t>
  </si>
  <si>
    <t xml:space="preserve">測量機器 </t>
  </si>
  <si>
    <t xml:space="preserve">活版印刷出版 </t>
  </si>
  <si>
    <t xml:space="preserve">製本 </t>
  </si>
  <si>
    <t xml:space="preserve">電子出版 </t>
  </si>
  <si>
    <t xml:space="preserve">一般印刷 </t>
  </si>
  <si>
    <t xml:space="preserve">地図製作 </t>
  </si>
  <si>
    <t xml:space="preserve">看板 </t>
  </si>
  <si>
    <t xml:space="preserve">旗・のぼり・垂幕 </t>
  </si>
  <si>
    <t xml:space="preserve">道路標識 </t>
  </si>
  <si>
    <t xml:space="preserve">保安用品 </t>
  </si>
  <si>
    <t xml:space="preserve">反射材製品 </t>
  </si>
  <si>
    <t xml:space="preserve">交通安全用品 </t>
  </si>
  <si>
    <t xml:space="preserve">工作機械 </t>
  </si>
  <si>
    <t xml:space="preserve">建設機械 </t>
  </si>
  <si>
    <t xml:space="preserve">各種産業機械 </t>
  </si>
  <si>
    <t xml:space="preserve">空調機器 </t>
  </si>
  <si>
    <t xml:space="preserve">印刷関連機器 </t>
  </si>
  <si>
    <t xml:space="preserve">電気機器 </t>
  </si>
  <si>
    <t xml:space="preserve">各種計器類 </t>
  </si>
  <si>
    <t xml:space="preserve">給排水機器 </t>
  </si>
  <si>
    <t xml:space="preserve">乗用車 </t>
  </si>
  <si>
    <t xml:space="preserve">貨物自動車 </t>
  </si>
  <si>
    <t xml:space="preserve">建設用特殊車両 </t>
  </si>
  <si>
    <t xml:space="preserve">その他架装車・特殊用途自動車 </t>
  </si>
  <si>
    <t xml:space="preserve">自動車部品 </t>
  </si>
  <si>
    <t xml:space="preserve">消火器 </t>
  </si>
  <si>
    <t xml:space="preserve">消防用機材 </t>
  </si>
  <si>
    <t xml:space="preserve">警報装置 </t>
  </si>
  <si>
    <t xml:space="preserve">防災用品 </t>
  </si>
  <si>
    <t xml:space="preserve">鞄・履き物 </t>
  </si>
  <si>
    <t xml:space="preserve">お茶 </t>
  </si>
  <si>
    <t xml:space="preserve">弁当 </t>
  </si>
  <si>
    <t xml:space="preserve">菓子 </t>
  </si>
  <si>
    <t xml:space="preserve">食品・食材 </t>
  </si>
  <si>
    <t xml:space="preserve">非常用食料 </t>
  </si>
  <si>
    <t xml:space="preserve">重油 </t>
  </si>
  <si>
    <t xml:space="preserve">灯油 </t>
  </si>
  <si>
    <t xml:space="preserve">作業服・事務服 </t>
  </si>
  <si>
    <t xml:space="preserve">ふとん・毛布 </t>
  </si>
  <si>
    <t xml:space="preserve">畳・ふすま </t>
  </si>
  <si>
    <t xml:space="preserve">既成家具 </t>
  </si>
  <si>
    <t xml:space="preserve">特注家具 </t>
  </si>
  <si>
    <t xml:space="preserve">木材 </t>
  </si>
  <si>
    <t xml:space="preserve">鋼材 </t>
  </si>
  <si>
    <t xml:space="preserve">土砂 </t>
  </si>
  <si>
    <t xml:space="preserve">舗装材 </t>
  </si>
  <si>
    <t xml:space="preserve">上下水道材 </t>
  </si>
  <si>
    <t xml:space="preserve">建具・内外装材 </t>
  </si>
  <si>
    <t xml:space="preserve">一般家電製品 </t>
  </si>
  <si>
    <t xml:space="preserve">視聴覚機器 </t>
  </si>
  <si>
    <t xml:space="preserve">通信機器 </t>
  </si>
  <si>
    <t xml:space="preserve">文房具 </t>
  </si>
  <si>
    <t xml:space="preserve">事務用機器 </t>
  </si>
  <si>
    <t xml:space="preserve">紙 </t>
  </si>
  <si>
    <t xml:space="preserve">封筒 </t>
  </si>
  <si>
    <t xml:space="preserve">金属屑 </t>
  </si>
  <si>
    <t xml:space="preserve">合成樹脂 </t>
  </si>
  <si>
    <t xml:space="preserve">各種産業用機械 </t>
  </si>
  <si>
    <t xml:space="preserve">電化製品 </t>
  </si>
  <si>
    <t xml:space="preserve">庁舎清掃 </t>
  </si>
  <si>
    <t xml:space="preserve">浄化槽清掃 </t>
  </si>
  <si>
    <t xml:space="preserve">浄化槽保守点検 </t>
  </si>
  <si>
    <t xml:space="preserve">汚水枡清掃 </t>
  </si>
  <si>
    <t xml:space="preserve">汚水処理施設保守点検 </t>
  </si>
  <si>
    <t xml:space="preserve">電機設備 </t>
  </si>
  <si>
    <t xml:space="preserve">冷暖房・空調設備 </t>
  </si>
  <si>
    <t xml:space="preserve">電話交換機 </t>
  </si>
  <si>
    <t xml:space="preserve">無線設備 </t>
  </si>
  <si>
    <t xml:space="preserve">火災報知器 </t>
  </si>
  <si>
    <t xml:space="preserve">消火設備 </t>
  </si>
  <si>
    <t xml:space="preserve">非常通報装置 </t>
  </si>
  <si>
    <t xml:space="preserve">水質測定機器 </t>
  </si>
  <si>
    <t xml:space="preserve">試験検査・医療機器 </t>
  </si>
  <si>
    <t xml:space="preserve">上水道施設管理 </t>
  </si>
  <si>
    <t xml:space="preserve">上下水道料金検針・徴収 </t>
  </si>
  <si>
    <t xml:space="preserve">上・下水道管漏水調査 </t>
  </si>
  <si>
    <t xml:space="preserve">除草・草刈 </t>
  </si>
  <si>
    <t xml:space="preserve">草地・樹木管理 </t>
  </si>
  <si>
    <t xml:space="preserve">建物病害虫駆除 </t>
  </si>
  <si>
    <t xml:space="preserve">ねずみ駆除 </t>
  </si>
  <si>
    <t xml:space="preserve">白蟻駆除 </t>
  </si>
  <si>
    <t xml:space="preserve">害鳥駆除 </t>
  </si>
  <si>
    <t xml:space="preserve">広告企画・代行 </t>
  </si>
  <si>
    <t xml:space="preserve">自動車点検・車検 </t>
  </si>
  <si>
    <t xml:space="preserve">自動車整備 </t>
  </si>
  <si>
    <t xml:space="preserve">水質・土壌測定 </t>
  </si>
  <si>
    <t xml:space="preserve">作業環境測定 </t>
  </si>
  <si>
    <t xml:space="preserve">放射能測定 </t>
  </si>
  <si>
    <t xml:space="preserve">集団検診 </t>
  </si>
  <si>
    <t xml:space="preserve">その他 </t>
  </si>
  <si>
    <t xml:space="preserve">建物 </t>
  </si>
  <si>
    <t xml:space="preserve">電子計算機(ｻｰﾊﾞ) </t>
  </si>
  <si>
    <t xml:space="preserve">情報関連機器(ﾊﾟｿｺﾝ) </t>
  </si>
  <si>
    <t xml:space="preserve">複写機 </t>
  </si>
  <si>
    <t xml:space="preserve">損害保険 </t>
  </si>
  <si>
    <t xml:space="preserve">ﾌｫｰﾑ印刷 </t>
  </si>
  <si>
    <t xml:space="preserve">ｼｰﾙ印刷 </t>
  </si>
  <si>
    <t>ﾒﾙﾒｯﾄ</t>
  </si>
  <si>
    <t xml:space="preserve">LPｶﾞｽ </t>
  </si>
  <si>
    <t xml:space="preserve">ｶﾞｿﾘﾝ･軽油 </t>
  </si>
  <si>
    <t xml:space="preserve">ﾃﾝﾄ･ｼｰﾄ </t>
  </si>
  <si>
    <t xml:space="preserve">ｶｰﾃﾝ </t>
  </si>
  <si>
    <t xml:space="preserve">じゅうたん･ｶｰﾍﾟｯﾄ </t>
  </si>
  <si>
    <t xml:space="preserve">ｺﾝｸﾘｰﾄ </t>
  </si>
  <si>
    <t xml:space="preserve">ｶﾞﾗｽ･ｻｯｼ材 </t>
  </si>
  <si>
    <t xml:space="preserve">大型ｺﾝﾋﾟｭｰﾀ </t>
  </si>
  <si>
    <t xml:space="preserve">ﾊﾟｿｺﾝ </t>
  </si>
  <si>
    <t xml:space="preserve">OA周辺機器 </t>
  </si>
  <si>
    <t xml:space="preserve">OA関連消耗品 </t>
  </si>
  <si>
    <t xml:space="preserve">ｺﾞﾑ印 </t>
  </si>
  <si>
    <t xml:space="preserve">印章･ｽﾀﾝﾊﾟｰ </t>
  </si>
  <si>
    <t xml:space="preserve">ｺﾋﾟｰ </t>
  </si>
  <si>
    <t xml:space="preserve">ｺﾞﾑ屑 </t>
  </si>
  <si>
    <t xml:space="preserve">井戸清掃(排土砂等) </t>
  </si>
  <si>
    <t xml:space="preserve">ｴﾚﾍﾞｰﾀ設備 </t>
  </si>
  <si>
    <t xml:space="preserve">自動ﾄﾞｱ </t>
  </si>
  <si>
    <t xml:space="preserve">ﾎﾟﾝﾌﾟ設備 </t>
  </si>
  <si>
    <t xml:space="preserve">ｺﾝﾋﾟｭｰﾀ関連機器 </t>
  </si>
  <si>
    <t xml:space="preserve">一般廃棄物(処理・運搬) </t>
  </si>
  <si>
    <t xml:space="preserve">一般廃棄物(処分) </t>
  </si>
  <si>
    <t xml:space="preserve">産業廃棄物(収集・運搬) </t>
  </si>
  <si>
    <t xml:space="preserve">産業廃棄物(処分) </t>
  </si>
  <si>
    <t xml:space="preserve">特別管理産業廃棄物(収集・運搬) </t>
  </si>
  <si>
    <t xml:space="preserve">特別管理産業廃棄物(処分) </t>
  </si>
  <si>
    <t xml:space="preserve">ﾋﾞﾃﾞｵ製作 </t>
  </si>
  <si>
    <t xml:space="preserve">ｲﾍﾞﾝﾄ企画 </t>
  </si>
  <si>
    <t xml:space="preserve">ﾃﾞｻﾞｲﾝ </t>
  </si>
  <si>
    <t xml:space="preserve">ﾀﾞｲｵｷｼﾝ測定 </t>
  </si>
  <si>
    <t xml:space="preserve">ｼｽﾃﾑ開発 </t>
  </si>
  <si>
    <t xml:space="preserve">ﾃﾞｰﾀ処理 </t>
  </si>
  <si>
    <t xml:space="preserve">Webﾍﾟｰｼﾞ作成 </t>
  </si>
  <si>
    <t xml:space="preserve">ｲﾝﾀｰﾈｯﾄ関連ｻｰﾋﾞｽ </t>
  </si>
  <si>
    <t xml:space="preserve">ﾈｯﾄﾜｰｸ整備 </t>
  </si>
  <si>
    <t xml:space="preserve">金物 </t>
  </si>
  <si>
    <t>コンピュータサービス</t>
  </si>
  <si>
    <t>リース・レンタル</t>
  </si>
  <si>
    <t>順位</t>
  </si>
  <si>
    <t>希望する営業種目と順位　物品（製造・販売）</t>
  </si>
  <si>
    <t>希望する営業種目と順位　業務委託・その他</t>
  </si>
  <si>
    <t>営業年数</t>
  </si>
  <si>
    <t>自己資本額</t>
  </si>
  <si>
    <t>固定資産の額</t>
  </si>
  <si>
    <t>流動資産の額</t>
  </si>
  <si>
    <t>流動負債の額</t>
  </si>
  <si>
    <t>千円</t>
  </si>
  <si>
    <t>経営規模その他</t>
  </si>
  <si>
    <t>従業員数</t>
  </si>
  <si>
    <t>事務員</t>
  </si>
  <si>
    <t>営業</t>
  </si>
  <si>
    <t>技術員</t>
  </si>
  <si>
    <t>その他</t>
  </si>
  <si>
    <t>合計</t>
  </si>
  <si>
    <t>人</t>
  </si>
  <si>
    <t>企業団に対する指名・契約実績</t>
  </si>
  <si>
    <t>指名</t>
  </si>
  <si>
    <t>契約</t>
  </si>
  <si>
    <t>決算状況</t>
  </si>
  <si>
    <t>前年度決算</t>
  </si>
  <si>
    <t>期間</t>
  </si>
  <si>
    <t>売上高</t>
  </si>
  <si>
    <t>上記のうち官公庁分</t>
  </si>
  <si>
    <t>当期純利益又は欠損金</t>
  </si>
  <si>
    <t>前々年度決算</t>
  </si>
  <si>
    <t>平均実績高</t>
  </si>
  <si>
    <t>代表者氏名(氏名)</t>
  </si>
  <si>
    <t>日</t>
  </si>
  <si>
    <t>入札参加資格審査申請書受付証</t>
  </si>
  <si>
    <t>担当部署名又は代行事務所名</t>
  </si>
  <si>
    <t>様式１の連絡先のデータが入ります。</t>
  </si>
  <si>
    <t>内容が異なる場合は、修正したものを</t>
  </si>
  <si>
    <t>電話番号（代表又は、直通）</t>
  </si>
  <si>
    <t>入力して下さい。</t>
  </si>
  <si>
    <t>内線番号（代表電話の場合）</t>
  </si>
  <si>
    <t>担当部署名又は
代行事務所名</t>
  </si>
  <si>
    <t>※市区町までしか表示されません。</t>
  </si>
  <si>
    <t>代表者職名（役職）</t>
  </si>
  <si>
    <t>代表者職名(役職)</t>
  </si>
  <si>
    <t>様式７(受付証)</t>
  </si>
  <si>
    <t>様式６(委任状)</t>
  </si>
  <si>
    <t>様式５(許可・認可を受けている業務一覧表)</t>
  </si>
  <si>
    <t>許可・認可を受けている業務がある場合のみ必要です。</t>
  </si>
  <si>
    <t>※追加の場合は下の年度のみ記入、上の年度の数字は入力しないでください。</t>
  </si>
  <si>
    <t>月から</t>
  </si>
  <si>
    <t>月まで</t>
  </si>
  <si>
    <t>長久手市</t>
  </si>
  <si>
    <t>北名古屋水道企業団  企業長　様</t>
  </si>
  <si>
    <t xml:space="preserve">ﾊﾟｿｺﾝ･OA機器 </t>
  </si>
  <si>
    <t>令和</t>
  </si>
  <si>
    <t>令和　　年　　月　　日</t>
  </si>
  <si>
    <t>代表者の印は登録を希望する営業所の使用印（企業）</t>
  </si>
  <si>
    <t>地図印刷</t>
  </si>
  <si>
    <t>４</t>
  </si>
  <si>
    <t>５</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</si>
</sst>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74">
    <font>
      <sz val="11"/>
      <name val="ＭＳ Ｐゴシック"/>
      <family val="3"/>
    </font>
    <font>
      <sz val="6"/>
      <name val="ＭＳ Ｐゴシック"/>
      <family val="3"/>
    </font>
    <font>
      <sz val="11"/>
      <name val="ＭＳ 明朝"/>
      <family val="1"/>
    </font>
    <font>
      <sz val="12"/>
      <name val="ＭＳ 明朝"/>
      <family val="1"/>
    </font>
    <font>
      <sz val="6"/>
      <name val="ＭＳ 明朝"/>
      <family val="1"/>
    </font>
    <font>
      <b/>
      <sz val="12"/>
      <name val="ＭＳ 明朝"/>
      <family val="1"/>
    </font>
    <font>
      <sz val="11"/>
      <color indexed="9"/>
      <name val="ＭＳ Ｐゴシック"/>
      <family val="3"/>
    </font>
    <font>
      <i/>
      <sz val="11"/>
      <color indexed="23"/>
      <name val="ＭＳ Ｐゴシック"/>
      <family val="3"/>
    </font>
    <font>
      <sz val="9"/>
      <name val="ＭＳ Ｐゴシック"/>
      <family val="3"/>
    </font>
    <font>
      <sz val="9"/>
      <name val="MS UI Gothic"/>
      <family val="3"/>
    </font>
    <font>
      <sz val="11"/>
      <color indexed="12"/>
      <name val="ＭＳ Ｐゴシック"/>
      <family val="3"/>
    </font>
    <font>
      <b/>
      <sz val="9"/>
      <name val="ＭＳ Ｐゴシック"/>
      <family val="3"/>
    </font>
    <font>
      <sz val="11"/>
      <name val="ＭＳ ゴシック"/>
      <family val="3"/>
    </font>
    <font>
      <sz val="9"/>
      <name val="ＭＳ ゴシック"/>
      <family val="3"/>
    </font>
    <font>
      <sz val="16"/>
      <name val="ＭＳ ゴシック"/>
      <family val="3"/>
    </font>
    <font>
      <sz val="14"/>
      <name val="ＭＳ ゴシック"/>
      <family val="3"/>
    </font>
    <font>
      <sz val="10"/>
      <name val="ＭＳ ゴシック"/>
      <family val="3"/>
    </font>
    <font>
      <sz val="7"/>
      <name val="ＭＳ ゴシック"/>
      <family val="3"/>
    </font>
    <font>
      <sz val="8"/>
      <name val="ＭＳ ゴシック"/>
      <family val="3"/>
    </font>
    <font>
      <sz val="11"/>
      <color indexed="12"/>
      <name val="ＭＳ ゴシック"/>
      <family val="3"/>
    </font>
    <font>
      <sz val="11"/>
      <color indexed="9"/>
      <name val="ＭＳ ゴシック"/>
      <family val="3"/>
    </font>
    <font>
      <sz val="12"/>
      <name val="ＭＳ ゴシック"/>
      <family val="3"/>
    </font>
    <font>
      <sz val="18"/>
      <name val="ＭＳ ゴシック"/>
      <family val="3"/>
    </font>
    <font>
      <sz val="20"/>
      <name val="ＭＳ ゴシック"/>
      <family val="3"/>
    </font>
    <font>
      <sz val="6"/>
      <name val="ＭＳ ゴシック"/>
      <family val="3"/>
    </font>
    <font>
      <sz val="10"/>
      <color indexed="12"/>
      <name val="ＭＳ ゴシック"/>
      <family val="3"/>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sz val="11"/>
      <color indexed="62"/>
      <name val="ＭＳ Ｐゴシック"/>
      <family val="3"/>
    </font>
    <font>
      <sz val="11"/>
      <color indexed="17"/>
      <name val="ＭＳ Ｐゴシック"/>
      <family val="3"/>
    </font>
    <font>
      <sz val="11"/>
      <color indexed="48"/>
      <name val="ＭＳ ゴシック"/>
      <family val="3"/>
    </font>
    <font>
      <sz val="10"/>
      <color indexed="9"/>
      <name val="ＭＳ ゴシック"/>
      <family val="3"/>
    </font>
    <font>
      <sz val="11"/>
      <color indexed="22"/>
      <name val="ＭＳ ゴシック"/>
      <family val="3"/>
    </font>
    <font>
      <sz val="9"/>
      <name val="Meiryo UI"/>
      <family val="3"/>
    </font>
    <font>
      <sz val="11"/>
      <color indexed="8"/>
      <name val="ＭＳ 明朝"/>
      <family val="1"/>
    </font>
    <font>
      <sz val="11"/>
      <color indexed="8"/>
      <name val="Calibri"/>
      <family val="2"/>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3366FF"/>
      <name val="ＭＳ ゴシック"/>
      <family val="3"/>
    </font>
    <font>
      <sz val="11"/>
      <color rgb="FF0000FF"/>
      <name val="ＭＳ ゴシック"/>
      <family val="3"/>
    </font>
    <font>
      <sz val="11"/>
      <color theme="0"/>
      <name val="ＭＳ ゴシック"/>
      <family val="3"/>
    </font>
    <font>
      <sz val="10"/>
      <color theme="0"/>
      <name val="ＭＳ ゴシック"/>
      <family val="3"/>
    </font>
    <font>
      <sz val="11"/>
      <color theme="0" tint="-0.04997999966144562"/>
      <name val="ＭＳ ゴシック"/>
      <family val="3"/>
    </font>
    <font>
      <sz val="11"/>
      <color theme="0"/>
      <name val="ＭＳ Ｐゴシック"/>
      <family val="3"/>
    </font>
    <font>
      <sz val="11"/>
      <color rgb="FF0000FF"/>
      <name val="ＭＳ Ｐゴシック"/>
      <family val="3"/>
    </font>
    <font>
      <sz val="10"/>
      <color rgb="FF0000FF"/>
      <name val="ＭＳ ゴシック"/>
      <family val="3"/>
    </font>
    <font>
      <b/>
      <sz val="8"/>
      <name val="ＭＳ Ｐゴシック"/>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41"/>
        <bgColor indexed="64"/>
      </patternFill>
    </fill>
    <fill>
      <patternFill patternType="solid">
        <fgColor rgb="FFCCFFFF"/>
        <bgColor indexed="64"/>
      </patternFill>
    </fill>
    <fill>
      <patternFill patternType="solid">
        <fgColor indexed="13"/>
        <bgColor indexed="64"/>
      </patternFill>
    </fill>
    <fill>
      <patternFill patternType="solid">
        <fgColor indexed="22"/>
        <bgColor indexed="64"/>
      </patternFill>
    </fill>
    <fill>
      <patternFill patternType="solid">
        <fgColor indexed="48"/>
        <bgColor indexed="64"/>
      </patternFill>
    </fill>
    <fill>
      <patternFill patternType="solid">
        <fgColor rgb="FF3366FF"/>
        <bgColor indexed="64"/>
      </patternFill>
    </fill>
    <fill>
      <patternFill patternType="solid">
        <fgColor rgb="FFC0C0C0"/>
        <bgColor indexed="64"/>
      </patternFill>
    </fill>
    <fill>
      <patternFill patternType="solid">
        <fgColor indexed="43"/>
        <bgColor indexed="64"/>
      </patternFill>
    </fill>
    <fill>
      <patternFill patternType="solid">
        <fgColor theme="3" tint="0.5999900102615356"/>
        <bgColor indexed="64"/>
      </patternFill>
    </fill>
    <fill>
      <patternFill patternType="solid">
        <fgColor rgb="FFFFFF00"/>
        <bgColor indexed="64"/>
      </patternFill>
    </fill>
    <fill>
      <patternFill patternType="solid">
        <fgColor indexed="9"/>
        <bgColor indexed="64"/>
      </patternFill>
    </fill>
  </fills>
  <borders count="10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hair"/>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color indexed="63"/>
      </right>
      <top style="hair"/>
      <bottom style="thin"/>
    </border>
    <border>
      <left>
        <color indexed="63"/>
      </left>
      <right style="thin"/>
      <top style="hair"/>
      <bottom style="thin"/>
    </border>
    <border>
      <left style="thin"/>
      <right style="thin"/>
      <top style="thin"/>
      <bottom style="thin"/>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color indexed="63"/>
      </left>
      <right style="thin"/>
      <top style="thin"/>
      <bottom>
        <color indexed="63"/>
      </bottom>
    </border>
    <border>
      <left>
        <color indexed="63"/>
      </left>
      <right style="hair"/>
      <top style="thin"/>
      <bottom>
        <color indexed="63"/>
      </bottom>
    </border>
    <border>
      <left style="hair"/>
      <right>
        <color indexed="63"/>
      </right>
      <top style="thin"/>
      <bottom>
        <color indexed="63"/>
      </bottom>
    </border>
    <border>
      <left>
        <color indexed="63"/>
      </left>
      <right style="hair"/>
      <top>
        <color indexed="63"/>
      </top>
      <bottom>
        <color indexed="63"/>
      </bottom>
    </border>
    <border>
      <left style="hair"/>
      <right>
        <color indexed="63"/>
      </right>
      <top>
        <color indexed="63"/>
      </top>
      <bottom>
        <color indexed="63"/>
      </bottom>
    </border>
    <border>
      <left style="hair"/>
      <right>
        <color indexed="63"/>
      </right>
      <top>
        <color indexed="63"/>
      </top>
      <bottom style="thin"/>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color indexed="63"/>
      </right>
      <top style="hair"/>
      <bottom style="hair"/>
    </border>
    <border>
      <left>
        <color indexed="63"/>
      </left>
      <right style="hair"/>
      <top>
        <color indexed="63"/>
      </top>
      <bottom style="thin"/>
    </border>
    <border>
      <left>
        <color indexed="63"/>
      </left>
      <right>
        <color indexed="63"/>
      </right>
      <top style="thin">
        <color indexed="48"/>
      </top>
      <bottom style="thin">
        <color indexed="48"/>
      </bottom>
    </border>
    <border>
      <left>
        <color indexed="63"/>
      </left>
      <right>
        <color indexed="63"/>
      </right>
      <top style="thin">
        <color indexed="48"/>
      </top>
      <bottom>
        <color indexed="63"/>
      </bottom>
    </border>
    <border diagonalDown="1">
      <left style="thin"/>
      <right style="hair"/>
      <top style="thin"/>
      <bottom style="hair"/>
      <diagonal style="hair"/>
    </border>
    <border>
      <left style="thin"/>
      <right style="hair"/>
      <top>
        <color indexed="63"/>
      </top>
      <bottom style="hair"/>
    </border>
    <border>
      <left style="thin"/>
      <right style="hair"/>
      <top style="hair"/>
      <bottom style="hair"/>
    </border>
    <border>
      <left style="thin"/>
      <right style="hair"/>
      <top style="hair"/>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medium"/>
    </border>
    <border>
      <left>
        <color indexed="63"/>
      </left>
      <right style="hair"/>
      <top style="thin"/>
      <bottom style="thin"/>
    </border>
    <border>
      <left style="hair"/>
      <right>
        <color indexed="63"/>
      </right>
      <top style="thin"/>
      <bottom style="thin"/>
    </border>
    <border>
      <left style="thin">
        <color indexed="48"/>
      </left>
      <right>
        <color indexed="63"/>
      </right>
      <top>
        <color indexed="63"/>
      </top>
      <bottom>
        <color indexed="63"/>
      </bottom>
    </border>
    <border>
      <left>
        <color indexed="63"/>
      </left>
      <right>
        <color indexed="63"/>
      </right>
      <top style="thin"/>
      <bottom style="medium"/>
    </border>
    <border>
      <left>
        <color indexed="63"/>
      </left>
      <right style="thin"/>
      <top style="thin"/>
      <bottom style="medium"/>
    </border>
    <border>
      <left style="thin">
        <color indexed="48"/>
      </left>
      <right style="thin">
        <color indexed="48"/>
      </right>
      <top style="thin">
        <color indexed="48"/>
      </top>
      <bottom style="thin">
        <color indexed="48"/>
      </bottom>
    </border>
    <border>
      <left style="hair"/>
      <right>
        <color indexed="63"/>
      </right>
      <top style="hair"/>
      <bottom style="thin"/>
    </border>
    <border>
      <left style="hair"/>
      <right>
        <color indexed="63"/>
      </right>
      <top style="hair"/>
      <bottom style="hair"/>
    </border>
    <border>
      <left>
        <color indexed="63"/>
      </left>
      <right style="thin"/>
      <top style="hair"/>
      <bottom style="hair"/>
    </border>
    <border>
      <left>
        <color indexed="63"/>
      </left>
      <right style="hair"/>
      <top style="thin"/>
      <bottom style="hair"/>
    </border>
    <border>
      <left>
        <color indexed="63"/>
      </left>
      <right style="hair"/>
      <top style="hair"/>
      <bottom style="hair"/>
    </border>
    <border>
      <left>
        <color indexed="63"/>
      </left>
      <right style="hair"/>
      <top style="hair"/>
      <bottom style="thin"/>
    </border>
    <border>
      <left>
        <color indexed="63"/>
      </left>
      <right style="hair"/>
      <top>
        <color indexed="63"/>
      </top>
      <bottom style="hair"/>
    </border>
    <border>
      <left style="hair"/>
      <right>
        <color indexed="63"/>
      </right>
      <top>
        <color indexed="63"/>
      </top>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thin">
        <color indexed="48"/>
      </left>
      <right>
        <color indexed="63"/>
      </right>
      <top style="thin">
        <color indexed="48"/>
      </top>
      <bottom style="thin">
        <color indexed="48"/>
      </bottom>
    </border>
    <border>
      <left>
        <color indexed="63"/>
      </left>
      <right style="thin">
        <color indexed="48"/>
      </right>
      <top style="thin">
        <color indexed="48"/>
      </top>
      <bottom style="thin">
        <color indexed="48"/>
      </bottom>
    </border>
    <border>
      <left style="thin">
        <color indexed="48"/>
      </left>
      <right>
        <color indexed="63"/>
      </right>
      <top style="thin">
        <color indexed="48"/>
      </top>
      <bottom>
        <color indexed="63"/>
      </bottom>
    </border>
    <border>
      <left>
        <color indexed="63"/>
      </left>
      <right style="thin">
        <color indexed="48"/>
      </right>
      <top style="thin">
        <color indexed="48"/>
      </top>
      <bottom>
        <color indexed="63"/>
      </bottom>
    </border>
    <border>
      <left>
        <color indexed="63"/>
      </left>
      <right style="thin"/>
      <top style="hair"/>
      <bottom>
        <color indexed="63"/>
      </bottom>
    </border>
    <border>
      <left style="thin">
        <color rgb="FF0070C0"/>
      </left>
      <right>
        <color indexed="63"/>
      </right>
      <top style="thin">
        <color rgb="FF0070C0"/>
      </top>
      <bottom style="thin">
        <color rgb="FF0070C0"/>
      </bottom>
    </border>
    <border>
      <left>
        <color indexed="63"/>
      </left>
      <right>
        <color indexed="63"/>
      </right>
      <top style="thin">
        <color rgb="FF0070C0"/>
      </top>
      <bottom style="thin">
        <color rgb="FF0070C0"/>
      </bottom>
    </border>
    <border>
      <left>
        <color indexed="63"/>
      </left>
      <right style="thin">
        <color rgb="FF0070C0"/>
      </right>
      <top style="thin">
        <color rgb="FF0070C0"/>
      </top>
      <bottom style="thin">
        <color rgb="FF0070C0"/>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hair"/>
      <top style="thin"/>
      <bottom style="hair"/>
    </border>
    <border>
      <left style="hair"/>
      <right style="hair"/>
      <top style="thin"/>
      <bottom style="hair"/>
    </border>
    <border diagonalDown="1">
      <left style="thin"/>
      <right style="thin"/>
      <top style="thin"/>
      <bottom style="thin"/>
      <diagonal style="hair"/>
    </border>
    <border>
      <left style="hair"/>
      <right style="thin"/>
      <top style="thin"/>
      <bottom style="hair"/>
    </border>
    <border>
      <left style="hair"/>
      <right style="hair"/>
      <top style="hair"/>
      <bottom style="thin"/>
    </border>
    <border>
      <left style="hair"/>
      <right style="thin"/>
      <top style="hair"/>
      <bottom style="thin"/>
    </border>
    <border>
      <left style="thin"/>
      <right style="thin"/>
      <top style="medium"/>
      <bottom style="thin"/>
    </border>
    <border>
      <left style="thin"/>
      <right style="medium"/>
      <top style="medium"/>
      <bottom style="thin"/>
    </border>
    <border>
      <left style="thin"/>
      <right style="medium"/>
      <top style="thin"/>
      <bottom style="thin"/>
    </border>
    <border>
      <left>
        <color indexed="63"/>
      </left>
      <right style="thin"/>
      <top style="medium"/>
      <bottom style="thin"/>
    </border>
    <border>
      <left style="medium"/>
      <right style="thin"/>
      <top style="thin"/>
      <bottom style="thin"/>
    </border>
    <border>
      <left style="medium"/>
      <right style="thin"/>
      <top style="medium"/>
      <bottom style="thin"/>
    </border>
    <border>
      <left style="thin"/>
      <right>
        <color indexed="63"/>
      </right>
      <top style="medium"/>
      <bottom style="thin"/>
    </border>
    <border>
      <left>
        <color indexed="63"/>
      </left>
      <right>
        <color indexed="63"/>
      </right>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color indexed="63"/>
      </top>
      <bottom style="medium"/>
    </border>
    <border>
      <left style="thin"/>
      <right>
        <color indexed="63"/>
      </right>
      <top>
        <color indexed="63"/>
      </top>
      <bottom style="medium"/>
    </border>
    <border>
      <left style="medium"/>
      <right>
        <color indexed="63"/>
      </right>
      <top>
        <color indexed="63"/>
      </top>
      <bottom style="thin"/>
    </border>
    <border>
      <left>
        <color indexed="63"/>
      </left>
      <right style="medium"/>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color indexed="63"/>
      </left>
      <right style="medium"/>
      <top style="medium"/>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8" fillId="0" borderId="0">
      <alignment vertical="center"/>
      <protection/>
    </xf>
    <xf numFmtId="0" fontId="3" fillId="0" borderId="0">
      <alignment/>
      <protection/>
    </xf>
    <xf numFmtId="0" fontId="64" fillId="32" borderId="0" applyNumberFormat="0" applyBorder="0" applyAlignment="0" applyProtection="0"/>
  </cellStyleXfs>
  <cellXfs count="763">
    <xf numFmtId="0" fontId="0" fillId="0" borderId="0" xfId="0" applyAlignment="1">
      <alignment/>
    </xf>
    <xf numFmtId="0" fontId="0" fillId="0" borderId="0" xfId="60">
      <alignment vertical="center"/>
      <protection/>
    </xf>
    <xf numFmtId="0" fontId="5" fillId="33" borderId="0" xfId="64" applyFont="1" applyFill="1" applyAlignment="1" quotePrefix="1">
      <alignment horizontal="left"/>
      <protection/>
    </xf>
    <xf numFmtId="0" fontId="3" fillId="33" borderId="0" xfId="64" applyFill="1">
      <alignment/>
      <protection/>
    </xf>
    <xf numFmtId="0" fontId="3" fillId="33" borderId="0" xfId="64" applyFont="1" applyFill="1">
      <alignment/>
      <protection/>
    </xf>
    <xf numFmtId="0" fontId="3" fillId="33" borderId="0" xfId="64" applyFill="1" applyAlignment="1" quotePrefix="1">
      <alignment horizontal="left"/>
      <protection/>
    </xf>
    <xf numFmtId="0" fontId="2" fillId="33" borderId="0" xfId="64" applyFont="1" applyFill="1" applyAlignment="1">
      <alignment vertical="center"/>
      <protection/>
    </xf>
    <xf numFmtId="0" fontId="3" fillId="33" borderId="0" xfId="64" applyFill="1" applyAlignment="1">
      <alignment vertical="center"/>
      <protection/>
    </xf>
    <xf numFmtId="0" fontId="2" fillId="33" borderId="0" xfId="64" applyFont="1" applyFill="1" applyAlignment="1">
      <alignment horizontal="left" vertical="center"/>
      <protection/>
    </xf>
    <xf numFmtId="0" fontId="2" fillId="33" borderId="0" xfId="64" applyFont="1" applyFill="1" applyAlignment="1">
      <alignment horizontal="right" vertical="center"/>
      <protection/>
    </xf>
    <xf numFmtId="0" fontId="3" fillId="33" borderId="0" xfId="64" applyFont="1" applyFill="1" applyAlignment="1">
      <alignment horizontal="left" vertical="center"/>
      <protection/>
    </xf>
    <xf numFmtId="0" fontId="3" fillId="33" borderId="0" xfId="64" applyFont="1" applyFill="1" applyAlignment="1">
      <alignment vertical="center"/>
      <protection/>
    </xf>
    <xf numFmtId="0" fontId="3" fillId="33" borderId="0" xfId="64" applyFont="1" applyFill="1" applyAlignment="1" quotePrefix="1">
      <alignment horizontal="left" vertical="center"/>
      <protection/>
    </xf>
    <xf numFmtId="0" fontId="3" fillId="33" borderId="0" xfId="64" applyFill="1" applyAlignment="1">
      <alignment horizontal="left" vertical="center"/>
      <protection/>
    </xf>
    <xf numFmtId="0" fontId="3" fillId="33" borderId="10" xfId="64" applyFill="1" applyBorder="1" applyAlignment="1">
      <alignment vertical="center"/>
      <protection/>
    </xf>
    <xf numFmtId="0" fontId="3" fillId="33" borderId="11" xfId="64" applyFill="1" applyBorder="1" applyAlignment="1">
      <alignment vertical="center"/>
      <protection/>
    </xf>
    <xf numFmtId="0" fontId="3" fillId="33" borderId="11" xfId="64" applyFill="1" applyBorder="1" applyAlignment="1" quotePrefix="1">
      <alignment horizontal="center" vertical="center"/>
      <protection/>
    </xf>
    <xf numFmtId="0" fontId="3" fillId="33" borderId="12" xfId="64" applyFill="1" applyBorder="1" applyAlignment="1" quotePrefix="1">
      <alignment horizontal="center" vertical="center"/>
      <protection/>
    </xf>
    <xf numFmtId="0" fontId="3" fillId="33" borderId="13" xfId="64" applyFont="1" applyFill="1" applyBorder="1" applyAlignment="1">
      <alignment vertical="center" shrinkToFit="1"/>
      <protection/>
    </xf>
    <xf numFmtId="0" fontId="3" fillId="33" borderId="14" xfId="64" applyFont="1" applyFill="1" applyBorder="1" applyAlignment="1">
      <alignment vertical="center" shrinkToFit="1"/>
      <protection/>
    </xf>
    <xf numFmtId="0" fontId="3" fillId="33" borderId="15" xfId="64" applyFont="1" applyFill="1" applyBorder="1" applyAlignment="1">
      <alignment vertical="center" shrinkToFit="1"/>
      <protection/>
    </xf>
    <xf numFmtId="0" fontId="3" fillId="33" borderId="16" xfId="64" applyFont="1" applyFill="1" applyBorder="1" applyAlignment="1">
      <alignment horizontal="left" vertical="center"/>
      <protection/>
    </xf>
    <xf numFmtId="0" fontId="3" fillId="33" borderId="16" xfId="64" applyFont="1" applyFill="1" applyBorder="1" applyAlignment="1" quotePrefix="1">
      <alignment horizontal="left" vertical="center"/>
      <protection/>
    </xf>
    <xf numFmtId="0" fontId="3" fillId="33" borderId="17" xfId="64" applyFont="1" applyFill="1" applyBorder="1" applyAlignment="1" quotePrefix="1">
      <alignment horizontal="left" vertical="center"/>
      <protection/>
    </xf>
    <xf numFmtId="0" fontId="2" fillId="33" borderId="18" xfId="64" applyFont="1" applyFill="1" applyBorder="1" applyAlignment="1">
      <alignment horizontal="center" vertical="center"/>
      <protection/>
    </xf>
    <xf numFmtId="0" fontId="2" fillId="33" borderId="18" xfId="64" applyFont="1" applyFill="1" applyBorder="1" applyAlignment="1">
      <alignment vertical="center"/>
      <protection/>
    </xf>
    <xf numFmtId="0" fontId="3" fillId="33" borderId="18" xfId="64" applyFill="1" applyBorder="1" applyAlignment="1">
      <alignment vertical="center"/>
      <protection/>
    </xf>
    <xf numFmtId="0" fontId="3" fillId="33" borderId="0" xfId="64" applyFill="1" applyAlignment="1">
      <alignment/>
      <protection/>
    </xf>
    <xf numFmtId="0" fontId="0" fillId="0" borderId="0" xfId="62">
      <alignment vertical="center"/>
      <protection/>
    </xf>
    <xf numFmtId="0" fontId="0" fillId="0" borderId="0" xfId="62" applyBorder="1">
      <alignment vertical="center"/>
      <protection/>
    </xf>
    <xf numFmtId="0" fontId="0" fillId="0" borderId="19" xfId="62" applyBorder="1">
      <alignment vertical="center"/>
      <protection/>
    </xf>
    <xf numFmtId="0" fontId="0" fillId="0" borderId="0" xfId="62" applyFill="1" applyBorder="1">
      <alignment vertical="center"/>
      <protection/>
    </xf>
    <xf numFmtId="0" fontId="0" fillId="0" borderId="20" xfId="62" applyFill="1" applyBorder="1">
      <alignment vertical="center"/>
      <protection/>
    </xf>
    <xf numFmtId="0" fontId="0" fillId="0" borderId="21" xfId="62" applyFill="1" applyBorder="1">
      <alignment vertical="center"/>
      <protection/>
    </xf>
    <xf numFmtId="0" fontId="10" fillId="34" borderId="22" xfId="62" applyFont="1" applyFill="1" applyBorder="1">
      <alignment vertical="center"/>
      <protection/>
    </xf>
    <xf numFmtId="0" fontId="10" fillId="34" borderId="21" xfId="62" applyFont="1" applyFill="1" applyBorder="1">
      <alignment vertical="center"/>
      <protection/>
    </xf>
    <xf numFmtId="0" fontId="10" fillId="34" borderId="19" xfId="62" applyFont="1" applyFill="1" applyBorder="1">
      <alignment vertical="center"/>
      <protection/>
    </xf>
    <xf numFmtId="0" fontId="10" fillId="34" borderId="0" xfId="62" applyFont="1" applyFill="1" applyBorder="1">
      <alignment vertical="center"/>
      <protection/>
    </xf>
    <xf numFmtId="0" fontId="10" fillId="34" borderId="23" xfId="62" applyFont="1" applyFill="1" applyBorder="1">
      <alignment vertical="center"/>
      <protection/>
    </xf>
    <xf numFmtId="0" fontId="10" fillId="34" borderId="20" xfId="62" applyFont="1" applyFill="1" applyBorder="1">
      <alignment vertical="center"/>
      <protection/>
    </xf>
    <xf numFmtId="0" fontId="10" fillId="34" borderId="24" xfId="62" applyFont="1" applyFill="1" applyBorder="1">
      <alignment vertical="center"/>
      <protection/>
    </xf>
    <xf numFmtId="0" fontId="10" fillId="34" borderId="25" xfId="62" applyFont="1" applyFill="1" applyBorder="1">
      <alignment vertical="center"/>
      <protection/>
    </xf>
    <xf numFmtId="0" fontId="10" fillId="34" borderId="26" xfId="62" applyFont="1" applyFill="1" applyBorder="1">
      <alignment vertical="center"/>
      <protection/>
    </xf>
    <xf numFmtId="0" fontId="12" fillId="0" borderId="0" xfId="0" applyFont="1" applyAlignment="1">
      <alignment/>
    </xf>
    <xf numFmtId="0" fontId="12" fillId="0" borderId="0" xfId="0" applyFont="1" applyAlignment="1">
      <alignment vertical="center"/>
    </xf>
    <xf numFmtId="0" fontId="12" fillId="0" borderId="21" xfId="0" applyFont="1" applyBorder="1" applyAlignment="1">
      <alignment/>
    </xf>
    <xf numFmtId="0" fontId="12" fillId="0" borderId="0" xfId="0" applyFont="1" applyBorder="1" applyAlignment="1">
      <alignment/>
    </xf>
    <xf numFmtId="0" fontId="12" fillId="0" borderId="19" xfId="0" applyFont="1" applyBorder="1" applyAlignment="1">
      <alignment/>
    </xf>
    <xf numFmtId="0" fontId="12" fillId="0" borderId="26" xfId="0" applyFont="1" applyBorder="1" applyAlignment="1">
      <alignment/>
    </xf>
    <xf numFmtId="0" fontId="12" fillId="0" borderId="25" xfId="0" applyFont="1" applyBorder="1" applyAlignment="1">
      <alignment/>
    </xf>
    <xf numFmtId="0" fontId="65" fillId="35" borderId="0" xfId="0" applyFont="1" applyFill="1" applyBorder="1" applyAlignment="1">
      <alignment/>
    </xf>
    <xf numFmtId="0" fontId="65" fillId="35" borderId="26" xfId="0" applyFont="1" applyFill="1" applyBorder="1" applyAlignment="1">
      <alignment/>
    </xf>
    <xf numFmtId="0" fontId="65" fillId="35" borderId="25" xfId="0" applyFont="1" applyFill="1" applyBorder="1" applyAlignment="1">
      <alignment/>
    </xf>
    <xf numFmtId="0" fontId="66" fillId="35" borderId="19" xfId="0" applyFont="1" applyFill="1" applyBorder="1" applyAlignment="1">
      <alignment vertical="center"/>
    </xf>
    <xf numFmtId="0" fontId="66" fillId="35" borderId="0" xfId="0" applyFont="1" applyFill="1" applyBorder="1" applyAlignment="1">
      <alignment/>
    </xf>
    <xf numFmtId="0" fontId="66" fillId="35" borderId="19" xfId="0" applyFont="1" applyFill="1" applyBorder="1" applyAlignment="1">
      <alignment/>
    </xf>
    <xf numFmtId="0" fontId="12" fillId="0" borderId="0" xfId="0" applyFont="1" applyBorder="1" applyAlignment="1">
      <alignment horizontal="center" vertical="center"/>
    </xf>
    <xf numFmtId="0" fontId="14" fillId="0" borderId="0" xfId="0" applyFont="1" applyAlignment="1">
      <alignment horizontal="center" vertical="center"/>
    </xf>
    <xf numFmtId="0" fontId="14" fillId="0" borderId="0" xfId="0" applyFont="1" applyAlignment="1">
      <alignment vertical="center"/>
    </xf>
    <xf numFmtId="0" fontId="12" fillId="0" borderId="0" xfId="0" applyFont="1" applyAlignment="1">
      <alignment horizontal="distributed" vertical="center"/>
    </xf>
    <xf numFmtId="0" fontId="12" fillId="0" borderId="0" xfId="0" applyFont="1" applyAlignment="1">
      <alignment horizontal="distributed" vertical="center"/>
    </xf>
    <xf numFmtId="0" fontId="12" fillId="0" borderId="0" xfId="0" applyFont="1" applyAlignment="1">
      <alignment vertical="distributed" wrapText="1"/>
    </xf>
    <xf numFmtId="0" fontId="12" fillId="0" borderId="22" xfId="0" applyFont="1" applyBorder="1" applyAlignment="1">
      <alignment/>
    </xf>
    <xf numFmtId="0" fontId="12" fillId="0" borderId="27" xfId="0" applyFont="1" applyBorder="1" applyAlignment="1">
      <alignment/>
    </xf>
    <xf numFmtId="0" fontId="13" fillId="0" borderId="14" xfId="0" applyFont="1" applyBorder="1" applyAlignment="1">
      <alignment/>
    </xf>
    <xf numFmtId="0" fontId="12" fillId="0" borderId="14" xfId="0" applyFont="1" applyBorder="1" applyAlignment="1">
      <alignment/>
    </xf>
    <xf numFmtId="0" fontId="15" fillId="0" borderId="0" xfId="62" applyFont="1" applyFill="1" applyBorder="1" applyAlignment="1" applyProtection="1">
      <alignment vertical="center"/>
      <protection locked="0"/>
    </xf>
    <xf numFmtId="0" fontId="12" fillId="0" borderId="28" xfId="0" applyFont="1" applyBorder="1" applyAlignment="1">
      <alignment/>
    </xf>
    <xf numFmtId="0" fontId="12" fillId="0" borderId="21" xfId="0" applyFont="1" applyBorder="1" applyAlignment="1">
      <alignment vertical="center"/>
    </xf>
    <xf numFmtId="0" fontId="12" fillId="0" borderId="29" xfId="0" applyFont="1" applyBorder="1" applyAlignment="1">
      <alignment/>
    </xf>
    <xf numFmtId="0" fontId="12" fillId="0" borderId="0" xfId="0" applyFont="1" applyBorder="1" applyAlignment="1">
      <alignment shrinkToFit="1"/>
    </xf>
    <xf numFmtId="0" fontId="12" fillId="0" borderId="30" xfId="0" applyFont="1" applyBorder="1" applyAlignment="1">
      <alignment/>
    </xf>
    <xf numFmtId="0" fontId="12" fillId="0" borderId="0" xfId="0" applyFont="1" applyBorder="1" applyAlignment="1">
      <alignment horizontal="left"/>
    </xf>
    <xf numFmtId="0" fontId="12" fillId="0" borderId="0" xfId="0" applyFont="1" applyBorder="1" applyAlignment="1">
      <alignment horizontal="distributed"/>
    </xf>
    <xf numFmtId="0" fontId="12" fillId="0" borderId="0" xfId="0" applyFont="1" applyBorder="1" applyAlignment="1">
      <alignment/>
    </xf>
    <xf numFmtId="0" fontId="12" fillId="0" borderId="25" xfId="0" applyFont="1" applyBorder="1" applyAlignment="1">
      <alignment/>
    </xf>
    <xf numFmtId="0" fontId="12" fillId="0" borderId="0" xfId="0" applyFont="1" applyBorder="1" applyAlignment="1">
      <alignment vertical="center"/>
    </xf>
    <xf numFmtId="0" fontId="16" fillId="0" borderId="0" xfId="0" applyFont="1" applyBorder="1" applyAlignment="1">
      <alignment/>
    </xf>
    <xf numFmtId="0" fontId="16" fillId="0" borderId="0" xfId="0" applyFont="1" applyBorder="1" applyAlignment="1">
      <alignment/>
    </xf>
    <xf numFmtId="0" fontId="12" fillId="0" borderId="23" xfId="0" applyFont="1" applyBorder="1" applyAlignment="1">
      <alignment/>
    </xf>
    <xf numFmtId="0" fontId="12" fillId="0" borderId="20" xfId="0" applyFont="1" applyBorder="1" applyAlignment="1">
      <alignment/>
    </xf>
    <xf numFmtId="0" fontId="12" fillId="0" borderId="31" xfId="0" applyFont="1" applyBorder="1" applyAlignment="1">
      <alignment/>
    </xf>
    <xf numFmtId="0" fontId="12" fillId="0" borderId="20" xfId="0" applyFont="1" applyBorder="1" applyAlignment="1">
      <alignment vertical="center"/>
    </xf>
    <xf numFmtId="0" fontId="12" fillId="0" borderId="24" xfId="0" applyFont="1" applyBorder="1" applyAlignment="1">
      <alignment/>
    </xf>
    <xf numFmtId="0" fontId="12" fillId="0" borderId="32" xfId="0" applyFont="1" applyBorder="1" applyAlignment="1">
      <alignment/>
    </xf>
    <xf numFmtId="0" fontId="12" fillId="0" borderId="33" xfId="0" applyFont="1" applyBorder="1" applyAlignment="1">
      <alignment/>
    </xf>
    <xf numFmtId="0" fontId="12" fillId="0" borderId="34" xfId="0" applyFont="1" applyBorder="1" applyAlignment="1">
      <alignment/>
    </xf>
    <xf numFmtId="0" fontId="13" fillId="0" borderId="35" xfId="0" applyFont="1" applyBorder="1" applyAlignment="1">
      <alignment/>
    </xf>
    <xf numFmtId="0" fontId="12" fillId="0" borderId="35" xfId="0" applyFont="1" applyBorder="1" applyAlignment="1">
      <alignment/>
    </xf>
    <xf numFmtId="0" fontId="13" fillId="0" borderId="0" xfId="0" applyFont="1" applyBorder="1" applyAlignment="1">
      <alignment/>
    </xf>
    <xf numFmtId="0" fontId="12" fillId="0" borderId="36" xfId="0" applyFont="1" applyBorder="1" applyAlignment="1">
      <alignment/>
    </xf>
    <xf numFmtId="0" fontId="67" fillId="0" borderId="0" xfId="0" applyFont="1" applyAlignment="1">
      <alignment/>
    </xf>
    <xf numFmtId="0" fontId="67" fillId="0" borderId="0" xfId="0" applyFont="1" applyBorder="1" applyAlignment="1">
      <alignment/>
    </xf>
    <xf numFmtId="0" fontId="68" fillId="0" borderId="0" xfId="0" applyFont="1" applyBorder="1" applyAlignment="1">
      <alignment/>
    </xf>
    <xf numFmtId="0" fontId="12" fillId="0" borderId="0" xfId="62" applyFont="1" applyBorder="1" applyAlignment="1">
      <alignment vertical="center" shrinkToFit="1"/>
      <protection/>
    </xf>
    <xf numFmtId="0" fontId="12" fillId="0" borderId="0" xfId="62" applyFont="1" applyFill="1" applyBorder="1" applyAlignment="1">
      <alignment vertical="center" shrinkToFit="1"/>
      <protection/>
    </xf>
    <xf numFmtId="0" fontId="12" fillId="0" borderId="0" xfId="62" applyFont="1" applyBorder="1">
      <alignment vertical="center"/>
      <protection/>
    </xf>
    <xf numFmtId="0" fontId="12" fillId="0" borderId="0" xfId="62" applyFont="1" applyFill="1" applyBorder="1">
      <alignment vertical="center"/>
      <protection/>
    </xf>
    <xf numFmtId="0" fontId="12" fillId="0" borderId="0" xfId="62" applyFont="1" applyFill="1">
      <alignment vertical="center"/>
      <protection/>
    </xf>
    <xf numFmtId="49" fontId="12" fillId="0" borderId="0" xfId="62" applyNumberFormat="1" applyFont="1" applyFill="1" applyBorder="1">
      <alignment vertical="center"/>
      <protection/>
    </xf>
    <xf numFmtId="0" fontId="12" fillId="0" borderId="0" xfId="62" applyFont="1">
      <alignment vertical="center"/>
      <protection/>
    </xf>
    <xf numFmtId="0" fontId="12" fillId="36" borderId="0" xfId="62" applyFont="1" applyFill="1">
      <alignment vertical="center"/>
      <protection/>
    </xf>
    <xf numFmtId="0" fontId="19" fillId="34" borderId="22" xfId="62" applyFont="1" applyFill="1" applyBorder="1">
      <alignment vertical="center"/>
      <protection/>
    </xf>
    <xf numFmtId="0" fontId="19" fillId="34" borderId="21" xfId="62" applyFont="1" applyFill="1" applyBorder="1">
      <alignment vertical="center"/>
      <protection/>
    </xf>
    <xf numFmtId="0" fontId="12" fillId="37" borderId="21" xfId="62" applyFont="1" applyFill="1" applyBorder="1">
      <alignment vertical="center"/>
      <protection/>
    </xf>
    <xf numFmtId="0" fontId="12" fillId="37" borderId="26" xfId="62" applyFont="1" applyFill="1" applyBorder="1">
      <alignment vertical="center"/>
      <protection/>
    </xf>
    <xf numFmtId="0" fontId="19" fillId="34" borderId="19" xfId="62" applyFont="1" applyFill="1" applyBorder="1">
      <alignment vertical="center"/>
      <protection/>
    </xf>
    <xf numFmtId="0" fontId="19" fillId="34" borderId="0" xfId="62" applyFont="1" applyFill="1" applyBorder="1">
      <alignment vertical="center"/>
      <protection/>
    </xf>
    <xf numFmtId="0" fontId="12" fillId="37" borderId="0" xfId="62" applyFont="1" applyFill="1" applyBorder="1">
      <alignment vertical="center"/>
      <protection/>
    </xf>
    <xf numFmtId="0" fontId="12" fillId="37" borderId="25" xfId="62" applyFont="1" applyFill="1" applyBorder="1">
      <alignment vertical="center"/>
      <protection/>
    </xf>
    <xf numFmtId="0" fontId="19" fillId="34" borderId="23" xfId="62" applyFont="1" applyFill="1" applyBorder="1">
      <alignment vertical="center"/>
      <protection/>
    </xf>
    <xf numFmtId="0" fontId="19" fillId="34" borderId="20" xfId="62" applyFont="1" applyFill="1" applyBorder="1">
      <alignment vertical="center"/>
      <protection/>
    </xf>
    <xf numFmtId="0" fontId="12" fillId="37" borderId="20" xfId="62" applyFont="1" applyFill="1" applyBorder="1">
      <alignment vertical="center"/>
      <protection/>
    </xf>
    <xf numFmtId="0" fontId="12" fillId="37" borderId="20" xfId="62" applyFont="1" applyFill="1" applyBorder="1" applyAlignment="1">
      <alignment horizontal="center" vertical="center"/>
      <protection/>
    </xf>
    <xf numFmtId="0" fontId="12" fillId="37" borderId="24" xfId="62" applyFont="1" applyFill="1" applyBorder="1">
      <alignment vertical="center"/>
      <protection/>
    </xf>
    <xf numFmtId="0" fontId="20" fillId="38" borderId="10" xfId="62" applyFont="1" applyFill="1" applyBorder="1" applyAlignment="1">
      <alignment vertical="center"/>
      <protection/>
    </xf>
    <xf numFmtId="0" fontId="20" fillId="38" borderId="11" xfId="62" applyFont="1" applyFill="1" applyBorder="1" applyAlignment="1">
      <alignment vertical="center"/>
      <protection/>
    </xf>
    <xf numFmtId="0" fontId="20" fillId="38" borderId="11" xfId="62" applyFont="1" applyFill="1" applyBorder="1">
      <alignment vertical="center"/>
      <protection/>
    </xf>
    <xf numFmtId="0" fontId="20" fillId="38" borderId="12" xfId="62" applyFont="1" applyFill="1" applyBorder="1">
      <alignment vertical="center"/>
      <protection/>
    </xf>
    <xf numFmtId="0" fontId="12" fillId="0" borderId="22" xfId="62" applyFont="1" applyBorder="1">
      <alignment vertical="center"/>
      <protection/>
    </xf>
    <xf numFmtId="0" fontId="12" fillId="0" borderId="21" xfId="62" applyFont="1" applyBorder="1">
      <alignment vertical="center"/>
      <protection/>
    </xf>
    <xf numFmtId="0" fontId="12" fillId="0" borderId="26" xfId="62" applyFont="1" applyBorder="1">
      <alignment vertical="center"/>
      <protection/>
    </xf>
    <xf numFmtId="0" fontId="19" fillId="34" borderId="22" xfId="62" applyFont="1" applyFill="1" applyBorder="1" applyAlignment="1">
      <alignment vertical="center"/>
      <protection/>
    </xf>
    <xf numFmtId="0" fontId="19" fillId="34" borderId="21" xfId="62" applyFont="1" applyFill="1" applyBorder="1" applyAlignment="1">
      <alignment vertical="center"/>
      <protection/>
    </xf>
    <xf numFmtId="0" fontId="19" fillId="34" borderId="26" xfId="62" applyFont="1" applyFill="1" applyBorder="1" applyAlignment="1">
      <alignment vertical="center"/>
      <protection/>
    </xf>
    <xf numFmtId="0" fontId="12" fillId="0" borderId="19" xfId="62" applyFont="1" applyBorder="1">
      <alignment vertical="center"/>
      <protection/>
    </xf>
    <xf numFmtId="0" fontId="12" fillId="0" borderId="25" xfId="62" applyFont="1" applyBorder="1">
      <alignment vertical="center"/>
      <protection/>
    </xf>
    <xf numFmtId="0" fontId="19" fillId="34" borderId="19" xfId="62" applyFont="1" applyFill="1" applyBorder="1" applyAlignment="1">
      <alignment vertical="center"/>
      <protection/>
    </xf>
    <xf numFmtId="0" fontId="19" fillId="34" borderId="25" xfId="62" applyFont="1" applyFill="1" applyBorder="1">
      <alignment vertical="center"/>
      <protection/>
    </xf>
    <xf numFmtId="49" fontId="12" fillId="37" borderId="0" xfId="62" applyNumberFormat="1" applyFont="1" applyFill="1" applyBorder="1" applyAlignment="1">
      <alignment horizontal="center" vertical="center"/>
      <protection/>
    </xf>
    <xf numFmtId="49" fontId="12" fillId="37" borderId="0" xfId="62" applyNumberFormat="1" applyFont="1" applyFill="1" applyBorder="1" applyAlignment="1">
      <alignment vertical="center"/>
      <protection/>
    </xf>
    <xf numFmtId="0" fontId="12" fillId="37" borderId="0" xfId="62" applyFont="1" applyFill="1" applyBorder="1" applyAlignment="1">
      <alignment vertical="center"/>
      <protection/>
    </xf>
    <xf numFmtId="0" fontId="12" fillId="37" borderId="37" xfId="62" applyFont="1" applyFill="1" applyBorder="1" applyAlignment="1">
      <alignment vertical="center"/>
      <protection/>
    </xf>
    <xf numFmtId="0" fontId="19" fillId="34" borderId="24" xfId="62" applyFont="1" applyFill="1" applyBorder="1">
      <alignment vertical="center"/>
      <protection/>
    </xf>
    <xf numFmtId="0" fontId="12" fillId="0" borderId="23" xfId="62" applyFont="1" applyBorder="1">
      <alignment vertical="center"/>
      <protection/>
    </xf>
    <xf numFmtId="0" fontId="12" fillId="0" borderId="20" xfId="62" applyFont="1" applyBorder="1">
      <alignment vertical="center"/>
      <protection/>
    </xf>
    <xf numFmtId="0" fontId="12" fillId="0" borderId="24" xfId="62" applyFont="1" applyBorder="1">
      <alignment vertical="center"/>
      <protection/>
    </xf>
    <xf numFmtId="0" fontId="20" fillId="38" borderId="10" xfId="62" applyFont="1" applyFill="1" applyBorder="1">
      <alignment vertical="center"/>
      <protection/>
    </xf>
    <xf numFmtId="0" fontId="12" fillId="37" borderId="38" xfId="62" applyFont="1" applyFill="1" applyBorder="1" applyAlignment="1">
      <alignment vertical="center"/>
      <protection/>
    </xf>
    <xf numFmtId="0" fontId="19" fillId="34" borderId="26" xfId="62" applyFont="1" applyFill="1" applyBorder="1">
      <alignment vertical="center"/>
      <protection/>
    </xf>
    <xf numFmtId="49" fontId="12" fillId="37" borderId="37" xfId="62" applyNumberFormat="1" applyFont="1" applyFill="1" applyBorder="1" applyAlignment="1">
      <alignment horizontal="center" vertical="center"/>
      <protection/>
    </xf>
    <xf numFmtId="0" fontId="12" fillId="37" borderId="38" xfId="62" applyNumberFormat="1" applyFont="1" applyFill="1" applyBorder="1" applyAlignment="1">
      <alignment horizontal="center" vertical="center"/>
      <protection/>
    </xf>
    <xf numFmtId="0" fontId="12" fillId="37" borderId="0" xfId="62" applyNumberFormat="1" applyFont="1" applyFill="1" applyBorder="1" applyAlignment="1">
      <alignment vertical="center"/>
      <protection/>
    </xf>
    <xf numFmtId="0" fontId="12" fillId="37" borderId="0" xfId="62" applyNumberFormat="1" applyFont="1" applyFill="1" applyBorder="1">
      <alignment vertical="center"/>
      <protection/>
    </xf>
    <xf numFmtId="0" fontId="12" fillId="37" borderId="20" xfId="62" applyNumberFormat="1" applyFont="1" applyFill="1" applyBorder="1">
      <alignment vertical="center"/>
      <protection/>
    </xf>
    <xf numFmtId="0" fontId="67" fillId="39" borderId="10" xfId="0" applyFont="1" applyFill="1" applyBorder="1" applyAlignment="1">
      <alignment vertical="center"/>
    </xf>
    <xf numFmtId="0" fontId="67" fillId="39" borderId="11" xfId="0" applyFont="1" applyFill="1" applyBorder="1" applyAlignment="1">
      <alignment/>
    </xf>
    <xf numFmtId="0" fontId="67" fillId="39" borderId="12" xfId="0" applyFont="1" applyFill="1" applyBorder="1" applyAlignment="1">
      <alignment/>
    </xf>
    <xf numFmtId="0" fontId="66" fillId="35" borderId="23" xfId="0" applyFont="1" applyFill="1" applyBorder="1" applyAlignment="1">
      <alignment/>
    </xf>
    <xf numFmtId="0" fontId="66" fillId="35" borderId="20" xfId="0" applyFont="1" applyFill="1" applyBorder="1" applyAlignment="1">
      <alignment/>
    </xf>
    <xf numFmtId="0" fontId="12" fillId="35" borderId="20" xfId="0" applyFont="1" applyFill="1" applyBorder="1" applyAlignment="1">
      <alignment/>
    </xf>
    <xf numFmtId="0" fontId="12" fillId="35" borderId="24" xfId="0" applyFont="1" applyFill="1" applyBorder="1" applyAlignment="1">
      <alignment/>
    </xf>
    <xf numFmtId="0" fontId="14" fillId="0" borderId="0" xfId="0" applyFont="1" applyAlignment="1">
      <alignment/>
    </xf>
    <xf numFmtId="0" fontId="21" fillId="0" borderId="20" xfId="0" applyFont="1" applyBorder="1" applyAlignment="1">
      <alignment/>
    </xf>
    <xf numFmtId="0" fontId="22" fillId="0" borderId="0" xfId="0" applyFont="1" applyBorder="1" applyAlignment="1">
      <alignment horizontal="distributed"/>
    </xf>
    <xf numFmtId="0" fontId="21" fillId="0" borderId="0" xfId="0" applyFont="1" applyBorder="1" applyAlignment="1">
      <alignment/>
    </xf>
    <xf numFmtId="0" fontId="12" fillId="0" borderId="39" xfId="0" applyFont="1" applyBorder="1" applyAlignment="1">
      <alignment/>
    </xf>
    <xf numFmtId="0" fontId="12" fillId="0" borderId="40" xfId="0" applyFont="1" applyBorder="1" applyAlignment="1">
      <alignment horizontal="center" vertical="center"/>
    </xf>
    <xf numFmtId="0" fontId="21" fillId="0" borderId="0" xfId="0" applyFont="1" applyBorder="1" applyAlignment="1">
      <alignment/>
    </xf>
    <xf numFmtId="0" fontId="12" fillId="0" borderId="41" xfId="0" applyFont="1" applyBorder="1" applyAlignment="1">
      <alignment horizontal="center" vertical="center"/>
    </xf>
    <xf numFmtId="0" fontId="16" fillId="0" borderId="0" xfId="0" applyFont="1" applyBorder="1" applyAlignment="1">
      <alignment horizontal="right"/>
    </xf>
    <xf numFmtId="0" fontId="12" fillId="0" borderId="0" xfId="0" applyFont="1" applyBorder="1" applyAlignment="1">
      <alignment horizontal="distributed" vertical="center"/>
    </xf>
    <xf numFmtId="0" fontId="12" fillId="0" borderId="0" xfId="0" applyFont="1" applyBorder="1" applyAlignment="1">
      <alignment horizontal="right"/>
    </xf>
    <xf numFmtId="0" fontId="12" fillId="0" borderId="42" xfId="0" applyFont="1" applyBorder="1" applyAlignment="1">
      <alignment horizontal="center" vertical="center"/>
    </xf>
    <xf numFmtId="0" fontId="22" fillId="0" borderId="0" xfId="0" applyFont="1" applyAlignment="1">
      <alignment horizontal="distributed"/>
    </xf>
    <xf numFmtId="0" fontId="16" fillId="0" borderId="0" xfId="0" applyFont="1" applyAlignment="1">
      <alignment horizontal="right"/>
    </xf>
    <xf numFmtId="0" fontId="12" fillId="0" borderId="12" xfId="0" applyFont="1" applyBorder="1" applyAlignment="1">
      <alignment/>
    </xf>
    <xf numFmtId="0" fontId="12" fillId="0" borderId="11" xfId="0" applyFont="1" applyBorder="1" applyAlignment="1">
      <alignment/>
    </xf>
    <xf numFmtId="0" fontId="12" fillId="0" borderId="10" xfId="0" applyFont="1" applyBorder="1" applyAlignment="1">
      <alignment/>
    </xf>
    <xf numFmtId="0" fontId="23" fillId="0" borderId="0" xfId="0" applyFont="1" applyAlignment="1">
      <alignment/>
    </xf>
    <xf numFmtId="0" fontId="14" fillId="0" borderId="0" xfId="0" applyFont="1" applyAlignment="1">
      <alignment/>
    </xf>
    <xf numFmtId="0" fontId="21" fillId="0" borderId="0" xfId="0" applyFont="1" applyAlignment="1">
      <alignment wrapText="1"/>
    </xf>
    <xf numFmtId="0" fontId="21" fillId="0" borderId="0" xfId="0" applyFont="1" applyAlignment="1">
      <alignment/>
    </xf>
    <xf numFmtId="0" fontId="12" fillId="0" borderId="0" xfId="0" applyFont="1" applyAlignment="1">
      <alignment wrapText="1"/>
    </xf>
    <xf numFmtId="0" fontId="16" fillId="0" borderId="0" xfId="0" applyFont="1" applyAlignment="1">
      <alignment horizontal="left"/>
    </xf>
    <xf numFmtId="0" fontId="22" fillId="0" borderId="0" xfId="0" applyFont="1" applyAlignment="1">
      <alignment/>
    </xf>
    <xf numFmtId="0" fontId="12" fillId="0" borderId="0" xfId="63" applyFont="1" applyFill="1">
      <alignment vertical="center"/>
      <protection/>
    </xf>
    <xf numFmtId="0" fontId="22" fillId="0" borderId="0" xfId="63" applyFont="1" applyFill="1" applyAlignment="1">
      <alignment horizontal="center" vertical="center"/>
      <protection/>
    </xf>
    <xf numFmtId="0" fontId="12" fillId="0" borderId="0" xfId="61" applyFont="1" applyFill="1" applyAlignment="1" applyProtection="1">
      <alignment vertical="center"/>
      <protection locked="0"/>
    </xf>
    <xf numFmtId="0" fontId="21" fillId="0" borderId="0" xfId="63" applyFont="1" applyFill="1" applyAlignment="1" applyProtection="1">
      <alignment vertical="center"/>
      <protection locked="0"/>
    </xf>
    <xf numFmtId="0" fontId="21" fillId="0" borderId="0" xfId="63" applyFont="1" applyFill="1">
      <alignment vertical="center"/>
      <protection/>
    </xf>
    <xf numFmtId="0" fontId="21" fillId="0" borderId="0" xfId="63" applyFont="1" applyFill="1" applyAlignment="1">
      <alignment horizontal="center" vertical="center"/>
      <protection/>
    </xf>
    <xf numFmtId="0" fontId="12" fillId="0" borderId="0" xfId="63" applyFont="1" applyFill="1" applyAlignment="1">
      <alignment horizontal="left" vertical="center"/>
      <protection/>
    </xf>
    <xf numFmtId="0" fontId="12" fillId="0" borderId="0" xfId="63" applyFont="1" applyFill="1" applyAlignment="1">
      <alignment horizontal="right" vertical="center"/>
      <protection/>
    </xf>
    <xf numFmtId="0" fontId="12" fillId="0" borderId="0" xfId="63" applyFont="1" applyFill="1" applyAlignment="1">
      <alignment horizontal="center" vertical="center"/>
      <protection/>
    </xf>
    <xf numFmtId="0" fontId="12" fillId="0" borderId="0" xfId="63" applyFont="1" applyFill="1" applyAlignment="1" quotePrefix="1">
      <alignment horizontal="right" vertical="center"/>
      <protection/>
    </xf>
    <xf numFmtId="0" fontId="20" fillId="38" borderId="22" xfId="63" applyFont="1" applyFill="1" applyBorder="1">
      <alignment vertical="center"/>
      <protection/>
    </xf>
    <xf numFmtId="0" fontId="20" fillId="38" borderId="21" xfId="63" applyFont="1" applyFill="1" applyBorder="1">
      <alignment vertical="center"/>
      <protection/>
    </xf>
    <xf numFmtId="0" fontId="12" fillId="0" borderId="22" xfId="63" applyFont="1" applyFill="1" applyBorder="1">
      <alignment vertical="center"/>
      <protection/>
    </xf>
    <xf numFmtId="0" fontId="12" fillId="0" borderId="21" xfId="63" applyFont="1" applyFill="1" applyBorder="1">
      <alignment vertical="center"/>
      <protection/>
    </xf>
    <xf numFmtId="0" fontId="12" fillId="0" borderId="26" xfId="63" applyFont="1" applyFill="1" applyBorder="1">
      <alignment vertical="center"/>
      <protection/>
    </xf>
    <xf numFmtId="0" fontId="20" fillId="38" borderId="23" xfId="63" applyFont="1" applyFill="1" applyBorder="1">
      <alignment vertical="center"/>
      <protection/>
    </xf>
    <xf numFmtId="0" fontId="20" fillId="38" borderId="20" xfId="63" applyFont="1" applyFill="1" applyBorder="1">
      <alignment vertical="center"/>
      <protection/>
    </xf>
    <xf numFmtId="0" fontId="12" fillId="0" borderId="19" xfId="63" applyFont="1" applyFill="1" applyBorder="1">
      <alignment vertical="center"/>
      <protection/>
    </xf>
    <xf numFmtId="0" fontId="12" fillId="0" borderId="0" xfId="63" applyFont="1" applyFill="1" applyBorder="1">
      <alignment vertical="center"/>
      <protection/>
    </xf>
    <xf numFmtId="0" fontId="12" fillId="0" borderId="25" xfId="63" applyFont="1" applyFill="1" applyBorder="1">
      <alignment vertical="center"/>
      <protection/>
    </xf>
    <xf numFmtId="0" fontId="12" fillId="0" borderId="20" xfId="63" applyFont="1" applyFill="1" applyBorder="1">
      <alignment vertical="center"/>
      <protection/>
    </xf>
    <xf numFmtId="0" fontId="12" fillId="0" borderId="23" xfId="63" applyFont="1" applyFill="1" applyBorder="1">
      <alignment vertical="center"/>
      <protection/>
    </xf>
    <xf numFmtId="0" fontId="12" fillId="0" borderId="24" xfId="63" applyFont="1" applyFill="1" applyBorder="1">
      <alignment vertical="center"/>
      <protection/>
    </xf>
    <xf numFmtId="0" fontId="12" fillId="0" borderId="0" xfId="0" applyFont="1" applyAlignment="1">
      <alignment horizontal="centerContinuous" vertical="center"/>
    </xf>
    <xf numFmtId="0" fontId="12" fillId="0" borderId="0" xfId="0" applyFont="1" applyAlignment="1">
      <alignment horizontal="centerContinuous"/>
    </xf>
    <xf numFmtId="0" fontId="21" fillId="0" borderId="0" xfId="0" applyFont="1" applyAlignment="1">
      <alignment horizontal="distributed" vertical="center"/>
    </xf>
    <xf numFmtId="0" fontId="12" fillId="0" borderId="0" xfId="0" applyFont="1" applyBorder="1" applyAlignment="1">
      <alignment horizontal="centerContinuous" vertical="center"/>
    </xf>
    <xf numFmtId="0" fontId="12" fillId="0" borderId="0" xfId="0" applyFont="1" applyBorder="1" applyAlignment="1">
      <alignment horizontal="centerContinuous"/>
    </xf>
    <xf numFmtId="0" fontId="13" fillId="0" borderId="0" xfId="0" applyFont="1" applyBorder="1" applyAlignment="1">
      <alignment horizontal="center" vertical="distributed" textRotation="255"/>
    </xf>
    <xf numFmtId="0" fontId="16" fillId="0" borderId="43" xfId="0" applyFont="1" applyBorder="1" applyAlignment="1">
      <alignment/>
    </xf>
    <xf numFmtId="0" fontId="16" fillId="0" borderId="21" xfId="0" applyFont="1" applyBorder="1" applyAlignment="1">
      <alignment horizontal="left"/>
    </xf>
    <xf numFmtId="0" fontId="16" fillId="0" borderId="21" xfId="0" applyFont="1" applyBorder="1" applyAlignment="1">
      <alignment/>
    </xf>
    <xf numFmtId="0" fontId="16" fillId="0" borderId="44" xfId="0" applyFont="1" applyBorder="1" applyAlignment="1">
      <alignment/>
    </xf>
    <xf numFmtId="0" fontId="16" fillId="0" borderId="45" xfId="0" applyFont="1" applyBorder="1" applyAlignment="1">
      <alignment/>
    </xf>
    <xf numFmtId="0" fontId="16" fillId="0" borderId="46" xfId="0" applyFont="1" applyBorder="1" applyAlignment="1">
      <alignment/>
    </xf>
    <xf numFmtId="0" fontId="12" fillId="0" borderId="45" xfId="0" applyFont="1" applyBorder="1" applyAlignment="1">
      <alignment/>
    </xf>
    <xf numFmtId="0" fontId="12" fillId="0" borderId="46" xfId="0" applyFont="1" applyBorder="1" applyAlignment="1">
      <alignment/>
    </xf>
    <xf numFmtId="0" fontId="12" fillId="0" borderId="0" xfId="0" applyFont="1" applyBorder="1" applyAlignment="1" quotePrefix="1">
      <alignment horizontal="left"/>
    </xf>
    <xf numFmtId="0" fontId="12" fillId="0" borderId="47" xfId="0" applyFont="1" applyBorder="1" applyAlignment="1">
      <alignment/>
    </xf>
    <xf numFmtId="0" fontId="12" fillId="0" borderId="48" xfId="0" applyFont="1" applyBorder="1" applyAlignment="1">
      <alignment/>
    </xf>
    <xf numFmtId="0" fontId="12" fillId="0" borderId="49" xfId="0" applyFont="1" applyBorder="1" applyAlignment="1">
      <alignment/>
    </xf>
    <xf numFmtId="0" fontId="12" fillId="0" borderId="10" xfId="0" applyFont="1" applyBorder="1" applyAlignment="1">
      <alignment vertical="center" shrinkToFit="1"/>
    </xf>
    <xf numFmtId="0" fontId="12" fillId="0" borderId="10" xfId="0" applyFont="1" applyBorder="1" applyAlignment="1">
      <alignment shrinkToFit="1"/>
    </xf>
    <xf numFmtId="0" fontId="12" fillId="0" borderId="50" xfId="0" applyFont="1" applyBorder="1" applyAlignment="1">
      <alignment shrinkToFit="1"/>
    </xf>
    <xf numFmtId="0" fontId="16" fillId="0" borderId="0" xfId="0" applyFont="1" applyBorder="1" applyAlignment="1">
      <alignment horizontal="left" vertical="top"/>
    </xf>
    <xf numFmtId="0" fontId="12" fillId="0" borderId="19" xfId="0" applyFont="1" applyBorder="1" applyAlignment="1">
      <alignment vertical="center"/>
    </xf>
    <xf numFmtId="0" fontId="12" fillId="0" borderId="20" xfId="0" applyFont="1" applyBorder="1" applyAlignment="1">
      <alignment/>
    </xf>
    <xf numFmtId="0" fontId="12" fillId="0" borderId="10" xfId="0" applyFont="1" applyBorder="1" applyAlignment="1">
      <alignment horizontal="center" vertical="center"/>
    </xf>
    <xf numFmtId="0" fontId="12" fillId="0" borderId="12" xfId="0" applyFont="1" applyBorder="1" applyAlignment="1">
      <alignment horizontal="center" vertical="center"/>
    </xf>
    <xf numFmtId="0" fontId="12" fillId="0" borderId="23" xfId="0" applyFont="1" applyBorder="1" applyAlignment="1">
      <alignment vertical="center"/>
    </xf>
    <xf numFmtId="0" fontId="12" fillId="0" borderId="11" xfId="0" applyFont="1" applyBorder="1" applyAlignment="1">
      <alignment horizontal="center" vertical="center"/>
    </xf>
    <xf numFmtId="0" fontId="67" fillId="39" borderId="10" xfId="0" applyFont="1" applyFill="1" applyBorder="1" applyAlignment="1">
      <alignment/>
    </xf>
    <xf numFmtId="0" fontId="12" fillId="40" borderId="19" xfId="0" applyFont="1" applyFill="1" applyBorder="1" applyAlignment="1">
      <alignment/>
    </xf>
    <xf numFmtId="0" fontId="12" fillId="40" borderId="0" xfId="0" applyFont="1" applyFill="1" applyBorder="1" applyAlignment="1">
      <alignment/>
    </xf>
    <xf numFmtId="0" fontId="12" fillId="40" borderId="25" xfId="0" applyFont="1" applyFill="1" applyBorder="1" applyAlignment="1">
      <alignment/>
    </xf>
    <xf numFmtId="0" fontId="12" fillId="40" borderId="23" xfId="0" applyFont="1" applyFill="1" applyBorder="1" applyAlignment="1">
      <alignment/>
    </xf>
    <xf numFmtId="0" fontId="12" fillId="40" borderId="20" xfId="0" applyFont="1" applyFill="1" applyBorder="1" applyAlignment="1">
      <alignment/>
    </xf>
    <xf numFmtId="0" fontId="12" fillId="40" borderId="24" xfId="0" applyFont="1" applyFill="1" applyBorder="1" applyAlignment="1">
      <alignment/>
    </xf>
    <xf numFmtId="0" fontId="66" fillId="35" borderId="18" xfId="0" applyFont="1" applyFill="1" applyBorder="1" applyAlignment="1">
      <alignment vertical="center"/>
    </xf>
    <xf numFmtId="0" fontId="66" fillId="35" borderId="10" xfId="0" applyFont="1" applyFill="1" applyBorder="1" applyAlignment="1">
      <alignment vertical="center"/>
    </xf>
    <xf numFmtId="0" fontId="69" fillId="39" borderId="10" xfId="0" applyFont="1" applyFill="1" applyBorder="1" applyAlignment="1">
      <alignment/>
    </xf>
    <xf numFmtId="0" fontId="69" fillId="39" borderId="11" xfId="0" applyFont="1" applyFill="1" applyBorder="1" applyAlignment="1">
      <alignment/>
    </xf>
    <xf numFmtId="0" fontId="69" fillId="39" borderId="12" xfId="0" applyFont="1" applyFill="1" applyBorder="1" applyAlignment="1">
      <alignment/>
    </xf>
    <xf numFmtId="0" fontId="69" fillId="39" borderId="19" xfId="0" applyFont="1" applyFill="1" applyBorder="1" applyAlignment="1">
      <alignment/>
    </xf>
    <xf numFmtId="0" fontId="69" fillId="39" borderId="0" xfId="0" applyFont="1" applyFill="1" applyBorder="1" applyAlignment="1">
      <alignment/>
    </xf>
    <xf numFmtId="0" fontId="66" fillId="35" borderId="22" xfId="0" applyFont="1" applyFill="1" applyBorder="1" applyAlignment="1">
      <alignment/>
    </xf>
    <xf numFmtId="0" fontId="66" fillId="35" borderId="21" xfId="0" applyFont="1" applyFill="1" applyBorder="1" applyAlignment="1">
      <alignment/>
    </xf>
    <xf numFmtId="0" fontId="66" fillId="35" borderId="0" xfId="62" applyFont="1" applyFill="1" applyBorder="1">
      <alignment vertical="center"/>
      <protection/>
    </xf>
    <xf numFmtId="0" fontId="66" fillId="35" borderId="21" xfId="62" applyFont="1" applyFill="1" applyBorder="1">
      <alignment vertical="center"/>
      <protection/>
    </xf>
    <xf numFmtId="0" fontId="66" fillId="35" borderId="20" xfId="62" applyFont="1" applyFill="1" applyBorder="1">
      <alignment vertical="center"/>
      <protection/>
    </xf>
    <xf numFmtId="0" fontId="66" fillId="35" borderId="25" xfId="0" applyFont="1" applyFill="1" applyBorder="1" applyAlignment="1">
      <alignment/>
    </xf>
    <xf numFmtId="0" fontId="12" fillId="40" borderId="22" xfId="0" applyFont="1" applyFill="1" applyBorder="1" applyAlignment="1">
      <alignment/>
    </xf>
    <xf numFmtId="0" fontId="12" fillId="40" borderId="21" xfId="0" applyFont="1" applyFill="1" applyBorder="1" applyAlignment="1">
      <alignment/>
    </xf>
    <xf numFmtId="0" fontId="12" fillId="40" borderId="26" xfId="0" applyFont="1" applyFill="1" applyBorder="1" applyAlignment="1">
      <alignment/>
    </xf>
    <xf numFmtId="0" fontId="12" fillId="40" borderId="0" xfId="62" applyFont="1" applyFill="1" applyBorder="1">
      <alignment vertical="center"/>
      <protection/>
    </xf>
    <xf numFmtId="0" fontId="12" fillId="40" borderId="21" xfId="62" applyFont="1" applyFill="1" applyBorder="1">
      <alignment vertical="center"/>
      <protection/>
    </xf>
    <xf numFmtId="0" fontId="12" fillId="40" borderId="20" xfId="62" applyFont="1" applyFill="1" applyBorder="1">
      <alignment vertical="center"/>
      <protection/>
    </xf>
    <xf numFmtId="0" fontId="12" fillId="40" borderId="11" xfId="0" applyFont="1" applyFill="1" applyBorder="1" applyAlignment="1">
      <alignment/>
    </xf>
    <xf numFmtId="0" fontId="12" fillId="40" borderId="12" xfId="0" applyFont="1" applyFill="1" applyBorder="1" applyAlignment="1">
      <alignment/>
    </xf>
    <xf numFmtId="0" fontId="67" fillId="39" borderId="11" xfId="62" applyFont="1" applyFill="1" applyBorder="1">
      <alignment vertical="center"/>
      <protection/>
    </xf>
    <xf numFmtId="0" fontId="67" fillId="39" borderId="23" xfId="0" applyFont="1" applyFill="1" applyBorder="1" applyAlignment="1">
      <alignment/>
    </xf>
    <xf numFmtId="0" fontId="67" fillId="39" borderId="20" xfId="0" applyFont="1" applyFill="1" applyBorder="1" applyAlignment="1">
      <alignment/>
    </xf>
    <xf numFmtId="0" fontId="12" fillId="40" borderId="24" xfId="62" applyFont="1" applyFill="1" applyBorder="1">
      <alignment vertical="center"/>
      <protection/>
    </xf>
    <xf numFmtId="0" fontId="12" fillId="40" borderId="23" xfId="62" applyFont="1" applyFill="1" applyBorder="1">
      <alignment vertical="center"/>
      <protection/>
    </xf>
    <xf numFmtId="0" fontId="12" fillId="40" borderId="19" xfId="62" applyFont="1" applyFill="1" applyBorder="1">
      <alignment vertical="center"/>
      <protection/>
    </xf>
    <xf numFmtId="0" fontId="12" fillId="40" borderId="25" xfId="62" applyFont="1" applyFill="1" applyBorder="1">
      <alignment vertical="center"/>
      <protection/>
    </xf>
    <xf numFmtId="0" fontId="12" fillId="40" borderId="26" xfId="62" applyFont="1" applyFill="1" applyBorder="1">
      <alignment vertical="center"/>
      <protection/>
    </xf>
    <xf numFmtId="0" fontId="12" fillId="0" borderId="51" xfId="0" applyFont="1" applyBorder="1" applyAlignment="1">
      <alignment/>
    </xf>
    <xf numFmtId="0" fontId="12" fillId="0" borderId="52" xfId="0" applyFont="1" applyBorder="1" applyAlignment="1">
      <alignment/>
    </xf>
    <xf numFmtId="0" fontId="6" fillId="38" borderId="10" xfId="0" applyFont="1" applyFill="1" applyBorder="1" applyAlignment="1">
      <alignment vertical="center"/>
    </xf>
    <xf numFmtId="0" fontId="6" fillId="38" borderId="11" xfId="0" applyFont="1" applyFill="1" applyBorder="1" applyAlignment="1">
      <alignment vertical="center"/>
    </xf>
    <xf numFmtId="0" fontId="6" fillId="38" borderId="12" xfId="0" applyFont="1" applyFill="1" applyBorder="1" applyAlignment="1">
      <alignment vertical="center"/>
    </xf>
    <xf numFmtId="0" fontId="0" fillId="0" borderId="22" xfId="0" applyFill="1" applyBorder="1" applyAlignment="1">
      <alignment vertical="center"/>
    </xf>
    <xf numFmtId="0" fontId="0" fillId="0" borderId="21" xfId="0" applyFill="1" applyBorder="1" applyAlignment="1">
      <alignment vertical="center"/>
    </xf>
    <xf numFmtId="0" fontId="0" fillId="0" borderId="26" xfId="0" applyFill="1" applyBorder="1" applyAlignment="1">
      <alignment vertical="center"/>
    </xf>
    <xf numFmtId="0" fontId="0" fillId="0" borderId="0" xfId="0" applyFill="1" applyAlignment="1">
      <alignment vertical="center"/>
    </xf>
    <xf numFmtId="0" fontId="0" fillId="0" borderId="0" xfId="0" applyFill="1" applyBorder="1" applyAlignment="1">
      <alignment vertical="center"/>
    </xf>
    <xf numFmtId="0" fontId="10" fillId="34" borderId="10" xfId="0" applyFont="1" applyFill="1" applyBorder="1" applyAlignment="1">
      <alignment vertical="center"/>
    </xf>
    <xf numFmtId="0" fontId="10" fillId="34" borderId="11" xfId="0" applyFont="1" applyFill="1" applyBorder="1" applyAlignment="1">
      <alignment vertical="center"/>
    </xf>
    <xf numFmtId="0" fontId="10" fillId="34" borderId="12" xfId="0" applyFont="1" applyFill="1" applyBorder="1" applyAlignment="1">
      <alignment vertical="center"/>
    </xf>
    <xf numFmtId="0" fontId="0" fillId="37" borderId="11" xfId="0" applyFill="1" applyBorder="1" applyAlignment="1">
      <alignment vertical="center"/>
    </xf>
    <xf numFmtId="0" fontId="0" fillId="37" borderId="12" xfId="0" applyFill="1" applyBorder="1" applyAlignment="1">
      <alignment vertical="center"/>
    </xf>
    <xf numFmtId="0" fontId="0" fillId="0" borderId="19" xfId="0" applyFill="1" applyBorder="1" applyAlignment="1">
      <alignment vertical="center"/>
    </xf>
    <xf numFmtId="0" fontId="0" fillId="0" borderId="25" xfId="0" applyFill="1" applyBorder="1" applyAlignment="1">
      <alignment vertical="center"/>
    </xf>
    <xf numFmtId="0" fontId="0" fillId="0" borderId="23" xfId="0" applyFill="1" applyBorder="1" applyAlignment="1">
      <alignment vertical="center"/>
    </xf>
    <xf numFmtId="0" fontId="0" fillId="0" borderId="20" xfId="0" applyFill="1" applyBorder="1" applyAlignment="1">
      <alignment vertical="center"/>
    </xf>
    <xf numFmtId="0" fontId="0" fillId="0" borderId="24" xfId="0" applyFill="1" applyBorder="1" applyAlignment="1">
      <alignment vertical="center"/>
    </xf>
    <xf numFmtId="0" fontId="22" fillId="0" borderId="0" xfId="0" applyFont="1" applyAlignment="1">
      <alignment/>
    </xf>
    <xf numFmtId="0" fontId="10" fillId="0" borderId="21" xfId="0" applyFont="1" applyFill="1" applyBorder="1" applyAlignment="1">
      <alignment vertical="center"/>
    </xf>
    <xf numFmtId="0" fontId="10" fillId="39" borderId="21" xfId="0" applyFont="1" applyFill="1" applyBorder="1" applyAlignment="1">
      <alignment vertical="center"/>
    </xf>
    <xf numFmtId="0" fontId="0" fillId="39" borderId="21" xfId="0" applyFill="1" applyBorder="1" applyAlignment="1">
      <alignment vertical="center"/>
    </xf>
    <xf numFmtId="0" fontId="0" fillId="39" borderId="26" xfId="0" applyFill="1" applyBorder="1" applyAlignment="1">
      <alignment vertical="center"/>
    </xf>
    <xf numFmtId="0" fontId="0" fillId="40" borderId="11" xfId="0" applyFill="1" applyBorder="1" applyAlignment="1">
      <alignment vertical="center"/>
    </xf>
    <xf numFmtId="0" fontId="0" fillId="40" borderId="12" xfId="0" applyFill="1" applyBorder="1" applyAlignment="1">
      <alignment vertical="center"/>
    </xf>
    <xf numFmtId="0" fontId="10" fillId="35" borderId="11" xfId="0" applyFont="1" applyFill="1" applyBorder="1" applyAlignment="1">
      <alignment vertical="center"/>
    </xf>
    <xf numFmtId="0" fontId="10" fillId="35" borderId="12" xfId="0" applyFont="1" applyFill="1" applyBorder="1" applyAlignment="1">
      <alignment vertical="center"/>
    </xf>
    <xf numFmtId="0" fontId="70" fillId="39" borderId="22" xfId="0" applyFont="1" applyFill="1" applyBorder="1" applyAlignment="1">
      <alignment vertical="center"/>
    </xf>
    <xf numFmtId="0" fontId="71" fillId="35" borderId="10" xfId="0" applyFont="1" applyFill="1" applyBorder="1" applyAlignment="1">
      <alignment vertical="center"/>
    </xf>
    <xf numFmtId="0" fontId="12" fillId="35" borderId="11" xfId="0" applyFont="1" applyFill="1" applyBorder="1" applyAlignment="1">
      <alignment vertical="center"/>
    </xf>
    <xf numFmtId="0" fontId="12" fillId="35" borderId="12" xfId="0" applyFont="1" applyFill="1" applyBorder="1" applyAlignment="1">
      <alignment vertical="center"/>
    </xf>
    <xf numFmtId="0" fontId="12" fillId="40" borderId="11" xfId="0" applyFont="1" applyFill="1" applyBorder="1" applyAlignment="1">
      <alignment vertical="center"/>
    </xf>
    <xf numFmtId="0" fontId="12" fillId="39" borderId="11" xfId="0" applyFont="1" applyFill="1" applyBorder="1" applyAlignment="1">
      <alignment vertical="center"/>
    </xf>
    <xf numFmtId="0" fontId="12" fillId="39" borderId="12" xfId="0" applyFont="1" applyFill="1" applyBorder="1" applyAlignment="1">
      <alignment vertical="center"/>
    </xf>
    <xf numFmtId="0" fontId="66" fillId="35" borderId="23" xfId="0" applyFont="1" applyFill="1" applyBorder="1" applyAlignment="1">
      <alignment vertical="center"/>
    </xf>
    <xf numFmtId="0" fontId="12" fillId="35" borderId="20" xfId="0" applyFont="1" applyFill="1" applyBorder="1" applyAlignment="1">
      <alignment vertical="center"/>
    </xf>
    <xf numFmtId="0" fontId="12" fillId="35" borderId="24" xfId="0" applyFont="1" applyFill="1" applyBorder="1" applyAlignment="1">
      <alignment vertical="center"/>
    </xf>
    <xf numFmtId="0" fontId="12" fillId="40" borderId="20" xfId="0" applyFont="1" applyFill="1" applyBorder="1" applyAlignment="1">
      <alignment vertical="center"/>
    </xf>
    <xf numFmtId="0" fontId="12" fillId="40" borderId="24" xfId="0" applyFont="1" applyFill="1" applyBorder="1" applyAlignment="1">
      <alignment vertical="center"/>
    </xf>
    <xf numFmtId="0" fontId="12" fillId="40" borderId="12" xfId="0" applyFont="1" applyFill="1" applyBorder="1" applyAlignment="1">
      <alignment vertical="center"/>
    </xf>
    <xf numFmtId="0" fontId="67" fillId="39" borderId="22" xfId="0" applyFont="1" applyFill="1" applyBorder="1" applyAlignment="1">
      <alignment vertical="center"/>
    </xf>
    <xf numFmtId="0" fontId="12" fillId="39" borderId="21" xfId="0" applyFont="1" applyFill="1" applyBorder="1" applyAlignment="1">
      <alignment vertical="center"/>
    </xf>
    <xf numFmtId="0" fontId="12" fillId="39" borderId="26" xfId="0" applyFont="1" applyFill="1" applyBorder="1" applyAlignment="1">
      <alignment vertical="center"/>
    </xf>
    <xf numFmtId="0" fontId="66" fillId="35" borderId="22" xfId="0" applyFont="1" applyFill="1" applyBorder="1" applyAlignment="1">
      <alignment vertical="center"/>
    </xf>
    <xf numFmtId="0" fontId="12" fillId="35" borderId="21" xfId="0" applyFont="1" applyFill="1" applyBorder="1" applyAlignment="1">
      <alignment vertical="center"/>
    </xf>
    <xf numFmtId="0" fontId="12" fillId="35" borderId="26" xfId="0" applyFont="1" applyFill="1" applyBorder="1" applyAlignment="1">
      <alignment vertical="center"/>
    </xf>
    <xf numFmtId="0" fontId="12" fillId="40" borderId="11" xfId="0" applyFont="1" applyFill="1" applyBorder="1" applyAlignment="1">
      <alignment horizontal="right" vertical="center"/>
    </xf>
    <xf numFmtId="0" fontId="0" fillId="0" borderId="0" xfId="0" applyFill="1" applyAlignment="1">
      <alignment vertical="center" shrinkToFit="1"/>
    </xf>
    <xf numFmtId="0" fontId="12" fillId="0" borderId="52" xfId="0" applyFont="1" applyBorder="1" applyAlignment="1">
      <alignment horizontal="center" vertical="center"/>
    </xf>
    <xf numFmtId="0" fontId="12" fillId="0" borderId="51" xfId="0" applyFont="1" applyBorder="1" applyAlignment="1">
      <alignment horizontal="center" vertical="center"/>
    </xf>
    <xf numFmtId="0" fontId="0" fillId="0" borderId="20" xfId="62" applyFill="1" applyBorder="1" applyAlignment="1">
      <alignment horizontal="center" vertical="center"/>
      <protection/>
    </xf>
    <xf numFmtId="0" fontId="0" fillId="0" borderId="24" xfId="62" applyFill="1" applyBorder="1" applyAlignment="1">
      <alignment horizontal="center" vertical="center"/>
      <protection/>
    </xf>
    <xf numFmtId="0" fontId="21" fillId="0" borderId="0" xfId="0" applyFont="1" applyAlignment="1">
      <alignment/>
    </xf>
    <xf numFmtId="0" fontId="12" fillId="0" borderId="0" xfId="0" applyFont="1" applyFill="1" applyBorder="1" applyAlignment="1">
      <alignment/>
    </xf>
    <xf numFmtId="0" fontId="25" fillId="34" borderId="19" xfId="62" applyFont="1" applyFill="1" applyBorder="1">
      <alignment vertical="center"/>
      <protection/>
    </xf>
    <xf numFmtId="0" fontId="12" fillId="0" borderId="25" xfId="0" applyFont="1" applyBorder="1" applyAlignment="1">
      <alignment vertical="center"/>
    </xf>
    <xf numFmtId="0" fontId="0" fillId="0" borderId="22" xfId="62" applyFill="1" applyBorder="1">
      <alignment vertical="center"/>
      <protection/>
    </xf>
    <xf numFmtId="0" fontId="0" fillId="0" borderId="26" xfId="62" applyFill="1" applyBorder="1">
      <alignment vertical="center"/>
      <protection/>
    </xf>
    <xf numFmtId="0" fontId="0" fillId="0" borderId="23" xfId="62" applyFill="1" applyBorder="1">
      <alignment vertical="center"/>
      <protection/>
    </xf>
    <xf numFmtId="0" fontId="12" fillId="0" borderId="22" xfId="0" applyFont="1" applyBorder="1" applyAlignment="1">
      <alignment vertical="center"/>
    </xf>
    <xf numFmtId="0" fontId="12" fillId="0" borderId="26" xfId="0" applyFont="1" applyBorder="1" applyAlignment="1">
      <alignment vertical="center"/>
    </xf>
    <xf numFmtId="0" fontId="10" fillId="40" borderId="21" xfId="62" applyFont="1" applyFill="1" applyBorder="1">
      <alignment vertical="center"/>
      <protection/>
    </xf>
    <xf numFmtId="0" fontId="10" fillId="40" borderId="21" xfId="62" applyFont="1" applyFill="1" applyBorder="1">
      <alignment vertical="center"/>
      <protection/>
    </xf>
    <xf numFmtId="0" fontId="10" fillId="40" borderId="21" xfId="62" applyFont="1" applyFill="1" applyBorder="1">
      <alignment vertical="center"/>
      <protection/>
    </xf>
    <xf numFmtId="0" fontId="0" fillId="40" borderId="21" xfId="62" applyFill="1" applyBorder="1">
      <alignment vertical="center"/>
      <protection/>
    </xf>
    <xf numFmtId="0" fontId="0" fillId="40" borderId="21" xfId="62" applyFill="1" applyBorder="1">
      <alignment vertical="center"/>
      <protection/>
    </xf>
    <xf numFmtId="0" fontId="0" fillId="40" borderId="26" xfId="62" applyFill="1" applyBorder="1">
      <alignment vertical="center"/>
      <protection/>
    </xf>
    <xf numFmtId="0" fontId="10" fillId="40" borderId="0" xfId="62" applyFont="1" applyFill="1" applyBorder="1">
      <alignment vertical="center"/>
      <protection/>
    </xf>
    <xf numFmtId="0" fontId="0" fillId="40" borderId="0" xfId="62" applyFill="1" applyBorder="1">
      <alignment vertical="center"/>
      <protection/>
    </xf>
    <xf numFmtId="0" fontId="0" fillId="40" borderId="0" xfId="62" applyFill="1">
      <alignment vertical="center"/>
      <protection/>
    </xf>
    <xf numFmtId="0" fontId="0" fillId="40" borderId="25" xfId="62" applyFill="1" applyBorder="1">
      <alignment vertical="center"/>
      <protection/>
    </xf>
    <xf numFmtId="0" fontId="10" fillId="40" borderId="20" xfId="62" applyFont="1" applyFill="1" applyBorder="1">
      <alignment vertical="center"/>
      <protection/>
    </xf>
    <xf numFmtId="0" fontId="0" fillId="40" borderId="20" xfId="62" applyFill="1" applyBorder="1">
      <alignment vertical="center"/>
      <protection/>
    </xf>
    <xf numFmtId="0" fontId="0" fillId="40" borderId="20" xfId="62" applyFill="1" applyBorder="1" applyAlignment="1">
      <alignment horizontal="center" vertical="center"/>
      <protection/>
    </xf>
    <xf numFmtId="0" fontId="0" fillId="40" borderId="24" xfId="62" applyFill="1" applyBorder="1" applyAlignment="1">
      <alignment horizontal="center" vertical="center"/>
      <protection/>
    </xf>
    <xf numFmtId="0" fontId="12" fillId="40" borderId="0" xfId="0" applyFont="1" applyFill="1" applyBorder="1" applyAlignment="1">
      <alignment vertical="center"/>
    </xf>
    <xf numFmtId="0" fontId="69" fillId="39" borderId="10" xfId="0" applyFont="1" applyFill="1" applyBorder="1" applyAlignment="1">
      <alignment vertical="center"/>
    </xf>
    <xf numFmtId="0" fontId="69" fillId="39" borderId="11" xfId="0" applyFont="1" applyFill="1" applyBorder="1" applyAlignment="1">
      <alignment vertical="center"/>
    </xf>
    <xf numFmtId="0" fontId="69" fillId="39" borderId="12" xfId="0" applyFont="1" applyFill="1" applyBorder="1" applyAlignment="1">
      <alignment vertical="center"/>
    </xf>
    <xf numFmtId="0" fontId="0" fillId="40" borderId="53" xfId="62" applyFill="1" applyBorder="1" applyAlignment="1">
      <alignment vertical="center"/>
      <protection/>
    </xf>
    <xf numFmtId="49" fontId="12" fillId="0" borderId="11" xfId="0" applyNumberFormat="1" applyFont="1" applyBorder="1" applyAlignment="1">
      <alignment shrinkToFit="1"/>
    </xf>
    <xf numFmtId="49" fontId="12" fillId="0" borderId="12" xfId="0" applyNumberFormat="1" applyFont="1" applyBorder="1" applyAlignment="1">
      <alignment shrinkToFit="1"/>
    </xf>
    <xf numFmtId="0" fontId="12" fillId="0" borderId="11" xfId="0" applyFont="1" applyBorder="1" applyAlignment="1">
      <alignment shrinkToFit="1"/>
    </xf>
    <xf numFmtId="0" fontId="12" fillId="0" borderId="54" xfId="0" applyFont="1" applyBorder="1" applyAlignment="1">
      <alignment shrinkToFit="1"/>
    </xf>
    <xf numFmtId="49" fontId="12" fillId="0" borderId="54" xfId="0" applyNumberFormat="1" applyFont="1" applyBorder="1" applyAlignment="1">
      <alignment shrinkToFit="1"/>
    </xf>
    <xf numFmtId="49" fontId="12" fillId="0" borderId="55" xfId="0" applyNumberFormat="1" applyFont="1" applyBorder="1" applyAlignment="1">
      <alignment shrinkToFit="1"/>
    </xf>
    <xf numFmtId="0" fontId="20" fillId="38" borderId="10" xfId="63" applyFont="1" applyFill="1" applyBorder="1" applyAlignment="1">
      <alignment horizontal="left" vertical="center"/>
      <protection/>
    </xf>
    <xf numFmtId="0" fontId="20" fillId="38" borderId="11" xfId="63" applyFont="1" applyFill="1" applyBorder="1">
      <alignment vertical="center"/>
      <protection/>
    </xf>
    <xf numFmtId="0" fontId="12" fillId="0" borderId="0" xfId="63" applyFont="1">
      <alignment vertical="center"/>
      <protection/>
    </xf>
    <xf numFmtId="0" fontId="66" fillId="35" borderId="10" xfId="63" applyFont="1" applyFill="1" applyBorder="1">
      <alignment vertical="center"/>
      <protection/>
    </xf>
    <xf numFmtId="0" fontId="66" fillId="35" borderId="11" xfId="63" applyFont="1" applyFill="1" applyBorder="1">
      <alignment vertical="center"/>
      <protection/>
    </xf>
    <xf numFmtId="0" fontId="66" fillId="35" borderId="12" xfId="63" applyFont="1" applyFill="1" applyBorder="1">
      <alignment vertical="center"/>
      <protection/>
    </xf>
    <xf numFmtId="0" fontId="72" fillId="35" borderId="10" xfId="63" applyFont="1" applyFill="1" applyBorder="1">
      <alignment vertical="center"/>
      <protection/>
    </xf>
    <xf numFmtId="0" fontId="20" fillId="38" borderId="11" xfId="63" applyFont="1" applyFill="1" applyBorder="1" applyAlignment="1">
      <alignment vertical="center"/>
      <protection/>
    </xf>
    <xf numFmtId="0" fontId="20" fillId="38" borderId="12" xfId="63" applyFont="1" applyFill="1" applyBorder="1" applyAlignment="1">
      <alignment vertical="center"/>
      <protection/>
    </xf>
    <xf numFmtId="0" fontId="12" fillId="40" borderId="0" xfId="0" applyFont="1" applyFill="1" applyBorder="1" applyAlignment="1">
      <alignment/>
    </xf>
    <xf numFmtId="0" fontId="12" fillId="40" borderId="20" xfId="0" applyFont="1" applyFill="1" applyBorder="1" applyAlignment="1">
      <alignment/>
    </xf>
    <xf numFmtId="0" fontId="12" fillId="40" borderId="21" xfId="0" applyFont="1" applyFill="1" applyBorder="1" applyAlignment="1">
      <alignment/>
    </xf>
    <xf numFmtId="0" fontId="69" fillId="39" borderId="25" xfId="0" applyFont="1" applyFill="1" applyBorder="1" applyAlignment="1">
      <alignment/>
    </xf>
    <xf numFmtId="0" fontId="69" fillId="35" borderId="22" xfId="0" applyFont="1" applyFill="1" applyBorder="1" applyAlignment="1">
      <alignment/>
    </xf>
    <xf numFmtId="0" fontId="69" fillId="35" borderId="21" xfId="0" applyFont="1" applyFill="1" applyBorder="1" applyAlignment="1">
      <alignment/>
    </xf>
    <xf numFmtId="0" fontId="69" fillId="40" borderId="22" xfId="0" applyFont="1" applyFill="1" applyBorder="1" applyAlignment="1">
      <alignment/>
    </xf>
    <xf numFmtId="0" fontId="69" fillId="40" borderId="21" xfId="0" applyFont="1" applyFill="1" applyBorder="1" applyAlignment="1">
      <alignment/>
    </xf>
    <xf numFmtId="0" fontId="69" fillId="40" borderId="26" xfId="0" applyFont="1" applyFill="1" applyBorder="1" applyAlignment="1">
      <alignment/>
    </xf>
    <xf numFmtId="0" fontId="67" fillId="35" borderId="19" xfId="0" applyFont="1" applyFill="1" applyBorder="1" applyAlignment="1">
      <alignment/>
    </xf>
    <xf numFmtId="0" fontId="67" fillId="35" borderId="0" xfId="0" applyFont="1" applyFill="1" applyBorder="1" applyAlignment="1">
      <alignment/>
    </xf>
    <xf numFmtId="0" fontId="67" fillId="40" borderId="19" xfId="0" applyFont="1" applyFill="1" applyBorder="1" applyAlignment="1">
      <alignment/>
    </xf>
    <xf numFmtId="0" fontId="67" fillId="40" borderId="0" xfId="0" applyFont="1" applyFill="1" applyBorder="1" applyAlignment="1">
      <alignment/>
    </xf>
    <xf numFmtId="0" fontId="67" fillId="40" borderId="25" xfId="0" applyFont="1" applyFill="1" applyBorder="1" applyAlignment="1">
      <alignment/>
    </xf>
    <xf numFmtId="0" fontId="12" fillId="40" borderId="10" xfId="63" applyFont="1" applyFill="1" applyBorder="1">
      <alignment vertical="center"/>
      <protection/>
    </xf>
    <xf numFmtId="0" fontId="12" fillId="40" borderId="11" xfId="63" applyFont="1" applyFill="1" applyBorder="1">
      <alignment vertical="center"/>
      <protection/>
    </xf>
    <xf numFmtId="0" fontId="12" fillId="40" borderId="22" xfId="63" applyFont="1" applyFill="1" applyBorder="1" applyAlignment="1">
      <alignment horizontal="right" vertical="center"/>
      <protection/>
    </xf>
    <xf numFmtId="0" fontId="12" fillId="40" borderId="21" xfId="63" applyFont="1" applyFill="1" applyBorder="1">
      <alignment vertical="center"/>
      <protection/>
    </xf>
    <xf numFmtId="0" fontId="12" fillId="40" borderId="19" xfId="63" applyFont="1" applyFill="1" applyBorder="1" applyAlignment="1">
      <alignment horizontal="right" vertical="center"/>
      <protection/>
    </xf>
    <xf numFmtId="0" fontId="12" fillId="40" borderId="0" xfId="63" applyFont="1" applyFill="1" applyBorder="1">
      <alignment vertical="center"/>
      <protection/>
    </xf>
    <xf numFmtId="0" fontId="12" fillId="40" borderId="0" xfId="63" applyFont="1" applyFill="1" applyBorder="1" applyAlignment="1">
      <alignment horizontal="right" vertical="center"/>
      <protection/>
    </xf>
    <xf numFmtId="0" fontId="12" fillId="40" borderId="20" xfId="63" applyFont="1" applyFill="1" applyBorder="1" applyAlignment="1">
      <alignment horizontal="right" vertical="center"/>
      <protection/>
    </xf>
    <xf numFmtId="0" fontId="12" fillId="40" borderId="20" xfId="63" applyFont="1" applyFill="1" applyBorder="1">
      <alignment vertical="center"/>
      <protection/>
    </xf>
    <xf numFmtId="0" fontId="12" fillId="0" borderId="24" xfId="0" applyFont="1" applyBorder="1" applyAlignment="1">
      <alignment vertical="center"/>
    </xf>
    <xf numFmtId="0" fontId="66" fillId="35" borderId="11" xfId="0" applyFont="1" applyFill="1" applyBorder="1" applyAlignment="1">
      <alignment vertical="center"/>
    </xf>
    <xf numFmtId="0" fontId="66" fillId="35" borderId="12" xfId="0" applyFont="1" applyFill="1" applyBorder="1" applyAlignment="1">
      <alignment vertical="center"/>
    </xf>
    <xf numFmtId="0" fontId="3" fillId="33" borderId="18" xfId="64" applyFill="1" applyBorder="1" applyAlignment="1">
      <alignment vertical="center"/>
      <protection/>
    </xf>
    <xf numFmtId="0" fontId="12" fillId="0" borderId="56" xfId="62" applyFont="1" applyFill="1" applyBorder="1" applyProtection="1">
      <alignment vertical="center"/>
      <protection locked="0"/>
    </xf>
    <xf numFmtId="0" fontId="12" fillId="41" borderId="0" xfId="62" applyFont="1" applyFill="1" applyProtection="1">
      <alignment vertical="center"/>
      <protection locked="0"/>
    </xf>
    <xf numFmtId="0" fontId="12" fillId="35" borderId="0" xfId="0" applyFont="1" applyFill="1" applyAlignment="1" applyProtection="1">
      <alignment/>
      <protection locked="0"/>
    </xf>
    <xf numFmtId="0" fontId="12" fillId="0" borderId="0" xfId="0" applyFont="1" applyFill="1" applyAlignment="1" applyProtection="1">
      <alignment/>
      <protection locked="0"/>
    </xf>
    <xf numFmtId="0" fontId="12" fillId="42" borderId="0" xfId="0" applyFont="1" applyFill="1" applyAlignment="1" applyProtection="1">
      <alignment/>
      <protection locked="0"/>
    </xf>
    <xf numFmtId="0" fontId="12" fillId="11" borderId="0" xfId="0" applyFont="1" applyFill="1" applyAlignment="1" applyProtection="1">
      <alignment/>
      <protection locked="0"/>
    </xf>
    <xf numFmtId="0" fontId="12" fillId="0" borderId="0" xfId="0" applyFont="1" applyAlignment="1" applyProtection="1">
      <alignment/>
      <protection locked="0"/>
    </xf>
    <xf numFmtId="0" fontId="12" fillId="0" borderId="0" xfId="62" applyFont="1" applyBorder="1" applyProtection="1">
      <alignment vertical="center"/>
      <protection locked="0"/>
    </xf>
    <xf numFmtId="0" fontId="12" fillId="0" borderId="0" xfId="62" applyFont="1" applyProtection="1">
      <alignment vertical="center"/>
      <protection locked="0"/>
    </xf>
    <xf numFmtId="0" fontId="66" fillId="35" borderId="19" xfId="0" applyFont="1" applyFill="1" applyBorder="1" applyAlignment="1">
      <alignment/>
    </xf>
    <xf numFmtId="0" fontId="0" fillId="0" borderId="11" xfId="0" applyFill="1" applyBorder="1" applyAlignment="1" applyProtection="1">
      <alignment vertical="center"/>
      <protection locked="0"/>
    </xf>
    <xf numFmtId="0" fontId="0" fillId="41" borderId="10" xfId="0" applyFill="1" applyBorder="1" applyAlignment="1" applyProtection="1">
      <alignment vertical="center" shrinkToFit="1"/>
      <protection locked="0"/>
    </xf>
    <xf numFmtId="0" fontId="0" fillId="41" borderId="12" xfId="0" applyFill="1" applyBorder="1" applyAlignment="1" applyProtection="1">
      <alignment vertical="center" shrinkToFit="1"/>
      <protection locked="0"/>
    </xf>
    <xf numFmtId="0" fontId="0" fillId="41" borderId="11" xfId="0" applyFill="1" applyBorder="1" applyAlignment="1" applyProtection="1">
      <alignment vertical="center" shrinkToFit="1"/>
      <protection locked="0"/>
    </xf>
    <xf numFmtId="0" fontId="0" fillId="0" borderId="22" xfId="0" applyFill="1" applyBorder="1" applyAlignment="1" applyProtection="1">
      <alignment vertical="center"/>
      <protection locked="0"/>
    </xf>
    <xf numFmtId="0" fontId="0" fillId="0" borderId="21" xfId="0" applyFill="1" applyBorder="1" applyAlignment="1" applyProtection="1">
      <alignment vertical="center"/>
      <protection locked="0"/>
    </xf>
    <xf numFmtId="0" fontId="0" fillId="0" borderId="26" xfId="0" applyFill="1" applyBorder="1" applyAlignment="1" applyProtection="1">
      <alignment vertical="center"/>
      <protection locked="0"/>
    </xf>
    <xf numFmtId="0" fontId="0" fillId="0" borderId="0" xfId="0" applyFill="1" applyAlignment="1" applyProtection="1">
      <alignment vertical="center"/>
      <protection locked="0"/>
    </xf>
    <xf numFmtId="0" fontId="0" fillId="0" borderId="19" xfId="0" applyFill="1" applyBorder="1" applyAlignment="1" applyProtection="1">
      <alignment vertical="center"/>
      <protection locked="0"/>
    </xf>
    <xf numFmtId="0" fontId="0" fillId="0" borderId="0" xfId="0" applyFill="1" applyBorder="1" applyAlignment="1" applyProtection="1">
      <alignment vertical="center"/>
      <protection locked="0"/>
    </xf>
    <xf numFmtId="0" fontId="0" fillId="0" borderId="25" xfId="0" applyFill="1" applyBorder="1" applyAlignment="1" applyProtection="1">
      <alignment vertical="center"/>
      <protection locked="0"/>
    </xf>
    <xf numFmtId="0" fontId="0" fillId="0" borderId="23" xfId="0" applyFill="1" applyBorder="1" applyAlignment="1" applyProtection="1">
      <alignment vertical="center"/>
      <protection locked="0"/>
    </xf>
    <xf numFmtId="0" fontId="0" fillId="0" borderId="20" xfId="0" applyFill="1" applyBorder="1" applyAlignment="1" applyProtection="1">
      <alignment vertical="center"/>
      <protection locked="0"/>
    </xf>
    <xf numFmtId="0" fontId="0" fillId="0" borderId="24" xfId="0" applyFill="1" applyBorder="1" applyAlignment="1" applyProtection="1">
      <alignment vertical="center"/>
      <protection locked="0"/>
    </xf>
    <xf numFmtId="0" fontId="0" fillId="0" borderId="10" xfId="0" applyFill="1" applyBorder="1" applyAlignment="1" applyProtection="1">
      <alignment vertical="center"/>
      <protection locked="0"/>
    </xf>
    <xf numFmtId="0" fontId="0" fillId="0" borderId="12" xfId="0" applyFill="1" applyBorder="1" applyAlignment="1" applyProtection="1">
      <alignment vertical="center"/>
      <protection locked="0"/>
    </xf>
    <xf numFmtId="0" fontId="12" fillId="43" borderId="0" xfId="63" applyFont="1" applyFill="1" applyProtection="1">
      <alignment vertical="center"/>
      <protection locked="0"/>
    </xf>
    <xf numFmtId="49" fontId="0" fillId="0" borderId="0" xfId="60" applyNumberFormat="1" applyFont="1">
      <alignment vertical="center"/>
      <protection/>
    </xf>
    <xf numFmtId="0" fontId="0" fillId="0" borderId="0" xfId="60" applyFont="1">
      <alignment vertical="center"/>
      <protection/>
    </xf>
    <xf numFmtId="0" fontId="3" fillId="33" borderId="57" xfId="64" applyFont="1" applyFill="1" applyBorder="1" applyAlignment="1">
      <alignment vertical="center" shrinkToFit="1"/>
      <protection/>
    </xf>
    <xf numFmtId="0" fontId="3" fillId="33" borderId="16" xfId="64" applyFont="1" applyFill="1" applyBorder="1" applyAlignment="1">
      <alignment vertical="center" shrinkToFit="1"/>
      <protection/>
    </xf>
    <xf numFmtId="0" fontId="3" fillId="33" borderId="17" xfId="64" applyFont="1" applyFill="1" applyBorder="1" applyAlignment="1">
      <alignment vertical="center" shrinkToFit="1"/>
      <protection/>
    </xf>
    <xf numFmtId="0" fontId="3" fillId="33" borderId="13" xfId="64" applyFont="1" applyFill="1" applyBorder="1" applyAlignment="1">
      <alignment horizontal="left" vertical="center" shrinkToFit="1"/>
      <protection/>
    </xf>
    <xf numFmtId="0" fontId="3" fillId="33" borderId="14" xfId="64" applyFont="1" applyFill="1" applyBorder="1" applyAlignment="1">
      <alignment horizontal="left" vertical="center" shrinkToFit="1"/>
      <protection/>
    </xf>
    <xf numFmtId="0" fontId="3" fillId="33" borderId="15" xfId="64" applyFont="1" applyFill="1" applyBorder="1" applyAlignment="1">
      <alignment horizontal="left" vertical="center" shrinkToFit="1"/>
      <protection/>
    </xf>
    <xf numFmtId="0" fontId="3" fillId="33" borderId="58" xfId="64" applyFont="1" applyFill="1" applyBorder="1" applyAlignment="1">
      <alignment vertical="center" shrinkToFit="1"/>
      <protection/>
    </xf>
    <xf numFmtId="0" fontId="3" fillId="33" borderId="35" xfId="64" applyFont="1" applyFill="1" applyBorder="1" applyAlignment="1">
      <alignment vertical="center" shrinkToFit="1"/>
      <protection/>
    </xf>
    <xf numFmtId="0" fontId="3" fillId="33" borderId="59" xfId="64" applyFont="1" applyFill="1" applyBorder="1" applyAlignment="1">
      <alignment vertical="center" shrinkToFit="1"/>
      <protection/>
    </xf>
    <xf numFmtId="0" fontId="3" fillId="33" borderId="60" xfId="64" applyFont="1" applyFill="1" applyBorder="1" applyAlignment="1">
      <alignment horizontal="left" vertical="center" shrinkToFit="1"/>
      <protection/>
    </xf>
    <xf numFmtId="0" fontId="3" fillId="33" borderId="58" xfId="64" applyFont="1" applyFill="1" applyBorder="1" applyAlignment="1">
      <alignment horizontal="left" vertical="center" shrinkToFit="1"/>
      <protection/>
    </xf>
    <xf numFmtId="0" fontId="3" fillId="33" borderId="35" xfId="64" applyFont="1" applyFill="1" applyBorder="1" applyAlignment="1">
      <alignment horizontal="left" vertical="center" shrinkToFit="1"/>
      <protection/>
    </xf>
    <xf numFmtId="0" fontId="3" fillId="33" borderId="61" xfId="64" applyFont="1" applyFill="1" applyBorder="1" applyAlignment="1">
      <alignment horizontal="left" vertical="center" shrinkToFit="1"/>
      <protection/>
    </xf>
    <xf numFmtId="0" fontId="2" fillId="33" borderId="22" xfId="64" applyFont="1" applyFill="1" applyBorder="1" applyAlignment="1">
      <alignment horizontal="center" vertical="center"/>
      <protection/>
    </xf>
    <xf numFmtId="0" fontId="2" fillId="33" borderId="27" xfId="64" applyFont="1" applyFill="1" applyBorder="1" applyAlignment="1">
      <alignment horizontal="center" vertical="center"/>
      <protection/>
    </xf>
    <xf numFmtId="0" fontId="2" fillId="33" borderId="19" xfId="64" applyFont="1" applyFill="1" applyBorder="1" applyAlignment="1">
      <alignment horizontal="center" vertical="center"/>
      <protection/>
    </xf>
    <xf numFmtId="0" fontId="2" fillId="33" borderId="29" xfId="64" applyFont="1" applyFill="1" applyBorder="1" applyAlignment="1">
      <alignment horizontal="center" vertical="center"/>
      <protection/>
    </xf>
    <xf numFmtId="0" fontId="2" fillId="33" borderId="23" xfId="64" applyFont="1" applyFill="1" applyBorder="1" applyAlignment="1">
      <alignment horizontal="center" vertical="center"/>
      <protection/>
    </xf>
    <xf numFmtId="0" fontId="2" fillId="33" borderId="36" xfId="64" applyFont="1" applyFill="1" applyBorder="1" applyAlignment="1">
      <alignment horizontal="center" vertical="center"/>
      <protection/>
    </xf>
    <xf numFmtId="0" fontId="3" fillId="33" borderId="22" xfId="64" applyFill="1" applyBorder="1" applyAlignment="1">
      <alignment horizontal="center" vertical="center"/>
      <protection/>
    </xf>
    <xf numFmtId="0" fontId="3" fillId="33" borderId="27" xfId="64" applyFill="1" applyBorder="1" applyAlignment="1">
      <alignment horizontal="center" vertical="center"/>
      <protection/>
    </xf>
    <xf numFmtId="0" fontId="3" fillId="33" borderId="23" xfId="64" applyFill="1" applyBorder="1" applyAlignment="1">
      <alignment horizontal="center" vertical="center"/>
      <protection/>
    </xf>
    <xf numFmtId="0" fontId="3" fillId="33" borderId="36" xfId="64" applyFill="1" applyBorder="1" applyAlignment="1">
      <alignment horizontal="center" vertical="center"/>
      <protection/>
    </xf>
    <xf numFmtId="0" fontId="3" fillId="33" borderId="59" xfId="64" applyFont="1" applyFill="1" applyBorder="1" applyAlignment="1">
      <alignment horizontal="left" vertical="center" shrinkToFit="1"/>
      <protection/>
    </xf>
    <xf numFmtId="0" fontId="3" fillId="33" borderId="61" xfId="64" applyFont="1" applyFill="1" applyBorder="1" applyAlignment="1">
      <alignment vertical="center" shrinkToFit="1"/>
      <protection/>
    </xf>
    <xf numFmtId="0" fontId="3" fillId="33" borderId="62" xfId="64" applyFont="1" applyFill="1" applyBorder="1" applyAlignment="1">
      <alignment vertical="center" shrinkToFit="1"/>
      <protection/>
    </xf>
    <xf numFmtId="0" fontId="3" fillId="33" borderId="19" xfId="64" applyFill="1" applyBorder="1" applyAlignment="1">
      <alignment horizontal="center" vertical="center"/>
      <protection/>
    </xf>
    <xf numFmtId="0" fontId="3" fillId="33" borderId="29" xfId="64" applyFill="1" applyBorder="1" applyAlignment="1">
      <alignment horizontal="center" vertical="center"/>
      <protection/>
    </xf>
    <xf numFmtId="0" fontId="2" fillId="33" borderId="18" xfId="64" applyFont="1" applyFill="1" applyBorder="1" applyAlignment="1">
      <alignment vertical="center"/>
      <protection/>
    </xf>
    <xf numFmtId="0" fontId="3" fillId="33" borderId="11" xfId="64" applyFill="1" applyBorder="1" applyAlignment="1" quotePrefix="1">
      <alignment horizontal="center" vertical="center"/>
      <protection/>
    </xf>
    <xf numFmtId="0" fontId="2" fillId="0" borderId="18" xfId="64" applyFont="1" applyBorder="1" applyAlignment="1">
      <alignment vertical="center" wrapText="1"/>
      <protection/>
    </xf>
    <xf numFmtId="0" fontId="2" fillId="33" borderId="18" xfId="64" applyFont="1" applyFill="1" applyBorder="1" applyAlignment="1">
      <alignment vertical="center" shrinkToFit="1"/>
      <protection/>
    </xf>
    <xf numFmtId="0" fontId="2" fillId="33" borderId="10" xfId="64" applyFont="1" applyFill="1" applyBorder="1" applyAlignment="1">
      <alignment vertical="center"/>
      <protection/>
    </xf>
    <xf numFmtId="0" fontId="2" fillId="33" borderId="11" xfId="64" applyFont="1" applyFill="1" applyBorder="1" applyAlignment="1">
      <alignment vertical="center"/>
      <protection/>
    </xf>
    <xf numFmtId="0" fontId="2" fillId="33" borderId="12" xfId="64" applyFont="1" applyFill="1" applyBorder="1" applyAlignment="1">
      <alignment vertical="center"/>
      <protection/>
    </xf>
    <xf numFmtId="0" fontId="3" fillId="33" borderId="10" xfId="64" applyFill="1" applyBorder="1" applyAlignment="1">
      <alignment vertical="center"/>
      <protection/>
    </xf>
    <xf numFmtId="0" fontId="3" fillId="33" borderId="11" xfId="64" applyFill="1" applyBorder="1" applyAlignment="1">
      <alignment vertical="center"/>
      <protection/>
    </xf>
    <xf numFmtId="0" fontId="3" fillId="33" borderId="12" xfId="64" applyFill="1" applyBorder="1" applyAlignment="1">
      <alignment vertical="center"/>
      <protection/>
    </xf>
    <xf numFmtId="0" fontId="2" fillId="33" borderId="10" xfId="64" applyFont="1" applyFill="1" applyBorder="1" applyAlignment="1">
      <alignment vertical="center" shrinkToFit="1"/>
      <protection/>
    </xf>
    <xf numFmtId="0" fontId="2" fillId="33" borderId="11" xfId="64" applyFont="1" applyFill="1" applyBorder="1" applyAlignment="1">
      <alignment vertical="center" shrinkToFit="1"/>
      <protection/>
    </xf>
    <xf numFmtId="0" fontId="2" fillId="33" borderId="12" xfId="64" applyFont="1" applyFill="1" applyBorder="1" applyAlignment="1">
      <alignment vertical="center" shrinkToFit="1"/>
      <protection/>
    </xf>
    <xf numFmtId="0" fontId="3" fillId="33" borderId="18" xfId="64" applyFill="1" applyBorder="1" applyAlignment="1">
      <alignment vertical="center"/>
      <protection/>
    </xf>
    <xf numFmtId="0" fontId="68" fillId="0" borderId="0" xfId="0" applyFont="1" applyBorder="1" applyAlignment="1">
      <alignment horizontal="distributed"/>
    </xf>
    <xf numFmtId="0" fontId="16" fillId="0" borderId="30" xfId="0" applyFont="1" applyBorder="1" applyAlignment="1">
      <alignment horizontal="distributed" vertical="top"/>
    </xf>
    <xf numFmtId="0" fontId="16" fillId="0" borderId="0" xfId="0" applyFont="1" applyBorder="1" applyAlignment="1">
      <alignment horizontal="distributed" vertical="top"/>
    </xf>
    <xf numFmtId="0" fontId="12" fillId="0" borderId="19" xfId="0" applyFont="1" applyBorder="1" applyAlignment="1">
      <alignment vertical="center"/>
    </xf>
    <xf numFmtId="0" fontId="12" fillId="0" borderId="19" xfId="0" applyFont="1" applyBorder="1" applyAlignment="1">
      <alignment horizontal="center"/>
    </xf>
    <xf numFmtId="0" fontId="12" fillId="0" borderId="0" xfId="0" applyFont="1" applyBorder="1" applyAlignment="1">
      <alignment horizontal="center"/>
    </xf>
    <xf numFmtId="0" fontId="12" fillId="0" borderId="29" xfId="0" applyFont="1" applyBorder="1" applyAlignment="1">
      <alignment horizontal="center"/>
    </xf>
    <xf numFmtId="0" fontId="16" fillId="0" borderId="0" xfId="0" applyFont="1" applyBorder="1" applyAlignment="1">
      <alignment horizontal="distributed"/>
    </xf>
    <xf numFmtId="0" fontId="12" fillId="0" borderId="33" xfId="0" applyFont="1" applyBorder="1" applyAlignment="1">
      <alignment/>
    </xf>
    <xf numFmtId="0" fontId="12" fillId="0" borderId="63" xfId="0" applyFont="1" applyBorder="1" applyAlignment="1">
      <alignment/>
    </xf>
    <xf numFmtId="0" fontId="12" fillId="0" borderId="0" xfId="0" applyFont="1" applyBorder="1" applyAlignment="1">
      <alignment/>
    </xf>
    <xf numFmtId="0" fontId="12" fillId="0" borderId="29" xfId="0" applyFont="1" applyBorder="1" applyAlignment="1">
      <alignment/>
    </xf>
    <xf numFmtId="0" fontId="16" fillId="0" borderId="30" xfId="0" applyFont="1" applyBorder="1" applyAlignment="1">
      <alignment horizontal="distributed"/>
    </xf>
    <xf numFmtId="0" fontId="16" fillId="0" borderId="0" xfId="0" applyFont="1" applyBorder="1" applyAlignment="1">
      <alignment horizontal="distributed"/>
    </xf>
    <xf numFmtId="0" fontId="13" fillId="0" borderId="30" xfId="0" applyFont="1" applyBorder="1" applyAlignment="1">
      <alignment horizontal="right" vertical="top"/>
    </xf>
    <xf numFmtId="0" fontId="13" fillId="0" borderId="0" xfId="0" applyFont="1" applyBorder="1" applyAlignment="1">
      <alignment horizontal="right" vertical="top"/>
    </xf>
    <xf numFmtId="0" fontId="16" fillId="0" borderId="19" xfId="0" applyFont="1" applyBorder="1" applyAlignment="1">
      <alignment horizontal="center"/>
    </xf>
    <xf numFmtId="0" fontId="16" fillId="0" borderId="0" xfId="0" applyFont="1" applyBorder="1" applyAlignment="1">
      <alignment horizontal="center"/>
    </xf>
    <xf numFmtId="0" fontId="16" fillId="0" borderId="29" xfId="0" applyFont="1" applyBorder="1" applyAlignment="1">
      <alignment horizontal="center"/>
    </xf>
    <xf numFmtId="0" fontId="17" fillId="0" borderId="0" xfId="0" applyFont="1" applyBorder="1" applyAlignment="1">
      <alignment horizontal="distributed"/>
    </xf>
    <xf numFmtId="0" fontId="13" fillId="0" borderId="0" xfId="0" applyFont="1" applyBorder="1" applyAlignment="1">
      <alignment horizontal="right"/>
    </xf>
    <xf numFmtId="0" fontId="12" fillId="0" borderId="0" xfId="0" applyFont="1" applyBorder="1" applyAlignment="1">
      <alignment vertical="center"/>
    </xf>
    <xf numFmtId="0" fontId="16" fillId="0" borderId="28" xfId="0" applyFont="1" applyBorder="1" applyAlignment="1">
      <alignment horizontal="distributed" vertical="center"/>
    </xf>
    <xf numFmtId="0" fontId="16" fillId="0" borderId="21" xfId="0" applyFont="1" applyBorder="1" applyAlignment="1">
      <alignment horizontal="distributed" vertical="center"/>
    </xf>
    <xf numFmtId="0" fontId="16" fillId="0" borderId="27" xfId="0" applyFont="1" applyBorder="1" applyAlignment="1">
      <alignment horizontal="distributed" vertical="center"/>
    </xf>
    <xf numFmtId="0" fontId="16" fillId="0" borderId="64" xfId="0" applyFont="1" applyBorder="1" applyAlignment="1">
      <alignment horizontal="distributed" vertical="center"/>
    </xf>
    <xf numFmtId="0" fontId="16" fillId="0" borderId="33" xfId="0" applyFont="1" applyBorder="1" applyAlignment="1">
      <alignment horizontal="distributed" vertical="center"/>
    </xf>
    <xf numFmtId="0" fontId="16" fillId="0" borderId="63" xfId="0" applyFont="1" applyBorder="1" applyAlignment="1">
      <alignment horizontal="distributed" vertical="center"/>
    </xf>
    <xf numFmtId="0" fontId="16" fillId="0" borderId="65" xfId="0" applyFont="1" applyBorder="1" applyAlignment="1">
      <alignment horizontal="distributed" vertical="center"/>
    </xf>
    <xf numFmtId="0" fontId="16" fillId="0" borderId="66" xfId="0" applyFont="1" applyBorder="1" applyAlignment="1">
      <alignment horizontal="distributed" vertical="center"/>
    </xf>
    <xf numFmtId="0" fontId="16" fillId="0" borderId="67" xfId="0" applyFont="1" applyBorder="1" applyAlignment="1">
      <alignment horizontal="distributed" vertical="center"/>
    </xf>
    <xf numFmtId="0" fontId="16" fillId="0" borderId="31" xfId="0" applyFont="1" applyBorder="1" applyAlignment="1">
      <alignment horizontal="distributed" vertical="center"/>
    </xf>
    <xf numFmtId="0" fontId="16" fillId="0" borderId="20" xfId="0" applyFont="1" applyBorder="1" applyAlignment="1">
      <alignment horizontal="distributed" vertical="center"/>
    </xf>
    <xf numFmtId="0" fontId="16" fillId="0" borderId="36" xfId="0" applyFont="1" applyBorder="1" applyAlignment="1">
      <alignment horizontal="distributed" vertical="center"/>
    </xf>
    <xf numFmtId="0" fontId="18" fillId="0" borderId="0" xfId="0" applyFont="1" applyBorder="1" applyAlignment="1">
      <alignment horizontal="distributed" vertical="top"/>
    </xf>
    <xf numFmtId="0" fontId="12" fillId="0" borderId="20" xfId="0" applyFont="1" applyBorder="1" applyAlignment="1">
      <alignment horizontal="right"/>
    </xf>
    <xf numFmtId="0" fontId="12" fillId="0" borderId="0" xfId="0" applyFont="1" applyBorder="1" applyAlignment="1">
      <alignment horizontal="distributed"/>
    </xf>
    <xf numFmtId="0" fontId="13" fillId="0" borderId="18" xfId="0" applyFont="1" applyBorder="1" applyAlignment="1">
      <alignment horizontal="distributed" vertical="center"/>
    </xf>
    <xf numFmtId="0" fontId="12" fillId="0" borderId="0" xfId="0" applyFont="1" applyAlignment="1">
      <alignment horizontal="distributed" vertical="center"/>
    </xf>
    <xf numFmtId="0" fontId="12" fillId="0" borderId="0" xfId="0" applyFont="1" applyAlignment="1">
      <alignment horizontal="left" vertical="center" shrinkToFit="1"/>
    </xf>
    <xf numFmtId="0" fontId="12" fillId="0" borderId="18" xfId="0" applyFont="1" applyBorder="1" applyAlignment="1">
      <alignment horizontal="center" vertical="center"/>
    </xf>
    <xf numFmtId="0" fontId="13" fillId="0" borderId="18" xfId="0" applyFont="1" applyBorder="1" applyAlignment="1">
      <alignment horizontal="center" vertical="center"/>
    </xf>
    <xf numFmtId="0" fontId="12" fillId="0" borderId="68" xfId="62" applyFont="1" applyFill="1" applyBorder="1" applyAlignment="1" applyProtection="1">
      <alignment horizontal="center" vertical="center"/>
      <protection locked="0"/>
    </xf>
    <xf numFmtId="0" fontId="12" fillId="0" borderId="69" xfId="62" applyFont="1" applyFill="1" applyBorder="1" applyAlignment="1" applyProtection="1">
      <alignment horizontal="center" vertical="center"/>
      <protection locked="0"/>
    </xf>
    <xf numFmtId="0" fontId="12" fillId="0" borderId="14" xfId="0" applyFont="1" applyBorder="1" applyAlignment="1">
      <alignment horizontal="center" shrinkToFit="1"/>
    </xf>
    <xf numFmtId="0" fontId="12" fillId="0" borderId="0" xfId="0" applyFont="1" applyBorder="1" applyAlignment="1">
      <alignment shrinkToFit="1"/>
    </xf>
    <xf numFmtId="0" fontId="12" fillId="0" borderId="25" xfId="0" applyFont="1" applyBorder="1" applyAlignment="1">
      <alignment shrinkToFit="1"/>
    </xf>
    <xf numFmtId="0" fontId="12" fillId="0" borderId="0" xfId="0" applyFont="1" applyBorder="1" applyAlignment="1">
      <alignment horizontal="left" vertical="center" shrinkToFit="1"/>
    </xf>
    <xf numFmtId="0" fontId="12" fillId="0" borderId="0" xfId="0" applyFont="1" applyBorder="1" applyAlignment="1">
      <alignment horizontal="left" vertical="top" shrinkToFit="1"/>
    </xf>
    <xf numFmtId="0" fontId="13" fillId="0" borderId="0" xfId="0" applyFont="1" applyAlignment="1">
      <alignment/>
    </xf>
    <xf numFmtId="0" fontId="12" fillId="0" borderId="28" xfId="0" applyFont="1" applyBorder="1" applyAlignment="1">
      <alignment vertical="center" shrinkToFit="1"/>
    </xf>
    <xf numFmtId="0" fontId="12" fillId="0" borderId="21" xfId="0" applyFont="1" applyBorder="1" applyAlignment="1">
      <alignment vertical="center" shrinkToFit="1"/>
    </xf>
    <xf numFmtId="0" fontId="12" fillId="0" borderId="26" xfId="0" applyFont="1" applyBorder="1" applyAlignment="1">
      <alignment vertical="center" shrinkToFit="1"/>
    </xf>
    <xf numFmtId="0" fontId="12" fillId="0" borderId="64" xfId="0" applyFont="1" applyBorder="1" applyAlignment="1">
      <alignment vertical="center" shrinkToFit="1"/>
    </xf>
    <xf numFmtId="0" fontId="12" fillId="0" borderId="33" xfId="0" applyFont="1" applyBorder="1" applyAlignment="1">
      <alignment vertical="center" shrinkToFit="1"/>
    </xf>
    <xf numFmtId="0" fontId="12" fillId="0" borderId="34" xfId="0" applyFont="1" applyBorder="1" applyAlignment="1">
      <alignment vertical="center" shrinkToFit="1"/>
    </xf>
    <xf numFmtId="49" fontId="12" fillId="0" borderId="68" xfId="62" applyNumberFormat="1" applyFont="1" applyFill="1" applyBorder="1" applyAlignment="1" applyProtection="1">
      <alignment horizontal="center" vertical="center"/>
      <protection locked="0"/>
    </xf>
    <xf numFmtId="49" fontId="12" fillId="0" borderId="37" xfId="62" applyNumberFormat="1" applyFont="1" applyFill="1" applyBorder="1" applyAlignment="1" applyProtection="1">
      <alignment horizontal="center" vertical="center"/>
      <protection locked="0"/>
    </xf>
    <xf numFmtId="49" fontId="12" fillId="0" borderId="69" xfId="62" applyNumberFormat="1" applyFont="1" applyFill="1" applyBorder="1" applyAlignment="1" applyProtection="1">
      <alignment horizontal="center" vertical="center"/>
      <protection locked="0"/>
    </xf>
    <xf numFmtId="0" fontId="12" fillId="0" borderId="68" xfId="62" applyFont="1" applyFill="1" applyBorder="1" applyAlignment="1" applyProtection="1">
      <alignment vertical="center"/>
      <protection locked="0"/>
    </xf>
    <xf numFmtId="0" fontId="12" fillId="0" borderId="37" xfId="62" applyFont="1" applyFill="1" applyBorder="1" applyAlignment="1" applyProtection="1">
      <alignment vertical="center"/>
      <protection locked="0"/>
    </xf>
    <xf numFmtId="0" fontId="12" fillId="0" borderId="69" xfId="62" applyFont="1" applyFill="1" applyBorder="1" applyAlignment="1" applyProtection="1">
      <alignment vertical="center"/>
      <protection locked="0"/>
    </xf>
    <xf numFmtId="0" fontId="19" fillId="34" borderId="19" xfId="62" applyFont="1" applyFill="1" applyBorder="1" applyAlignment="1">
      <alignment vertical="center" shrinkToFit="1"/>
      <protection/>
    </xf>
    <xf numFmtId="0" fontId="12" fillId="0" borderId="0" xfId="62" applyFont="1" applyAlignment="1">
      <alignment vertical="center" shrinkToFit="1"/>
      <protection/>
    </xf>
    <xf numFmtId="0" fontId="12" fillId="0" borderId="25" xfId="62" applyFont="1" applyBorder="1" applyAlignment="1">
      <alignment vertical="center" shrinkToFit="1"/>
      <protection/>
    </xf>
    <xf numFmtId="0" fontId="12" fillId="37" borderId="0" xfId="62" applyFont="1" applyFill="1" applyBorder="1" applyAlignment="1">
      <alignment vertical="center" shrinkToFit="1"/>
      <protection/>
    </xf>
    <xf numFmtId="0" fontId="12" fillId="37" borderId="25" xfId="62" applyFont="1" applyFill="1" applyBorder="1" applyAlignment="1">
      <alignment vertical="center" shrinkToFit="1"/>
      <protection/>
    </xf>
    <xf numFmtId="0" fontId="12" fillId="0" borderId="70" xfId="62" applyFont="1" applyFill="1" applyBorder="1" applyAlignment="1" applyProtection="1">
      <alignment vertical="center"/>
      <protection locked="0"/>
    </xf>
    <xf numFmtId="0" fontId="12" fillId="0" borderId="38" xfId="62" applyFont="1" applyFill="1" applyBorder="1" applyAlignment="1" applyProtection="1">
      <alignment vertical="center"/>
      <protection locked="0"/>
    </xf>
    <xf numFmtId="0" fontId="12" fillId="0" borderId="71" xfId="62" applyFont="1" applyFill="1" applyBorder="1" applyAlignment="1" applyProtection="1">
      <alignment vertical="center"/>
      <protection locked="0"/>
    </xf>
    <xf numFmtId="0" fontId="12" fillId="0" borderId="68" xfId="62" applyFont="1" applyFill="1" applyBorder="1" applyProtection="1">
      <alignment vertical="center"/>
      <protection locked="0"/>
    </xf>
    <xf numFmtId="0" fontId="12" fillId="0" borderId="37" xfId="62" applyFont="1" applyFill="1" applyBorder="1" applyProtection="1">
      <alignment vertical="center"/>
      <protection locked="0"/>
    </xf>
    <xf numFmtId="0" fontId="12" fillId="0" borderId="69" xfId="62" applyFont="1" applyFill="1" applyBorder="1" applyProtection="1">
      <alignment vertical="center"/>
      <protection locked="0"/>
    </xf>
    <xf numFmtId="49" fontId="12" fillId="0" borderId="70" xfId="62" applyNumberFormat="1" applyFont="1" applyFill="1" applyBorder="1" applyAlignment="1" applyProtection="1">
      <alignment horizontal="center" vertical="center"/>
      <protection locked="0"/>
    </xf>
    <xf numFmtId="49" fontId="12" fillId="0" borderId="38" xfId="62" applyNumberFormat="1" applyFont="1" applyFill="1" applyBorder="1" applyAlignment="1" applyProtection="1">
      <alignment horizontal="center" vertical="center"/>
      <protection locked="0"/>
    </xf>
    <xf numFmtId="49" fontId="12" fillId="0" borderId="71" xfId="62" applyNumberFormat="1" applyFont="1" applyFill="1" applyBorder="1" applyAlignment="1" applyProtection="1">
      <alignment horizontal="center" vertical="center"/>
      <protection locked="0"/>
    </xf>
    <xf numFmtId="49" fontId="12" fillId="0" borderId="68" xfId="62" applyNumberFormat="1" applyFont="1" applyFill="1" applyBorder="1" applyAlignment="1" applyProtection="1">
      <alignment vertical="center"/>
      <protection locked="0"/>
    </xf>
    <xf numFmtId="49" fontId="12" fillId="0" borderId="37" xfId="62" applyNumberFormat="1" applyFont="1" applyFill="1" applyBorder="1" applyAlignment="1" applyProtection="1">
      <alignment vertical="center"/>
      <protection locked="0"/>
    </xf>
    <xf numFmtId="49" fontId="0" fillId="0" borderId="37" xfId="0" applyNumberFormat="1" applyBorder="1" applyAlignment="1" applyProtection="1">
      <alignment vertical="center"/>
      <protection locked="0"/>
    </xf>
    <xf numFmtId="49" fontId="0" fillId="0" borderId="69" xfId="0" applyNumberFormat="1" applyBorder="1" applyAlignment="1" applyProtection="1">
      <alignment vertical="center"/>
      <protection locked="0"/>
    </xf>
    <xf numFmtId="0" fontId="12" fillId="0" borderId="68" xfId="62" applyNumberFormat="1" applyFont="1" applyFill="1" applyBorder="1" applyAlignment="1" applyProtection="1">
      <alignment vertical="center"/>
      <protection locked="0"/>
    </xf>
    <xf numFmtId="0" fontId="12" fillId="0" borderId="37" xfId="62" applyNumberFormat="1" applyFont="1" applyFill="1" applyBorder="1" applyAlignment="1" applyProtection="1">
      <alignment vertical="center"/>
      <protection locked="0"/>
    </xf>
    <xf numFmtId="0" fontId="12" fillId="0" borderId="69" xfId="62" applyNumberFormat="1" applyFont="1" applyFill="1" applyBorder="1" applyAlignment="1" applyProtection="1">
      <alignment vertical="center"/>
      <protection locked="0"/>
    </xf>
    <xf numFmtId="0" fontId="19" fillId="34" borderId="0" xfId="62" applyFont="1" applyFill="1" applyAlignment="1">
      <alignment vertical="center" shrinkToFit="1"/>
      <protection/>
    </xf>
    <xf numFmtId="0" fontId="19" fillId="34" borderId="25" xfId="62" applyFont="1" applyFill="1" applyBorder="1" applyAlignment="1">
      <alignment vertical="center" shrinkToFit="1"/>
      <protection/>
    </xf>
    <xf numFmtId="0" fontId="12" fillId="0" borderId="35" xfId="0" applyFont="1" applyBorder="1" applyAlignment="1">
      <alignment horizontal="center"/>
    </xf>
    <xf numFmtId="0" fontId="12" fillId="0" borderId="0" xfId="0" applyFont="1" applyBorder="1" applyAlignment="1">
      <alignment vertical="center" shrinkToFit="1"/>
    </xf>
    <xf numFmtId="0" fontId="12" fillId="0" borderId="0" xfId="0" applyFont="1" applyBorder="1" applyAlignment="1">
      <alignment horizontal="left" vertical="top"/>
    </xf>
    <xf numFmtId="0" fontId="12" fillId="0" borderId="65" xfId="0" applyFont="1" applyBorder="1" applyAlignment="1">
      <alignment vertical="center" shrinkToFit="1"/>
    </xf>
    <xf numFmtId="0" fontId="12" fillId="0" borderId="66" xfId="0" applyFont="1" applyBorder="1" applyAlignment="1">
      <alignment vertical="center" shrinkToFit="1"/>
    </xf>
    <xf numFmtId="0" fontId="12" fillId="0" borderId="72" xfId="0" applyFont="1" applyBorder="1" applyAlignment="1">
      <alignment vertical="center" shrinkToFit="1"/>
    </xf>
    <xf numFmtId="0" fontId="12" fillId="0" borderId="31" xfId="0" applyFont="1" applyBorder="1" applyAlignment="1">
      <alignment vertical="center" shrinkToFit="1"/>
    </xf>
    <xf numFmtId="0" fontId="12" fillId="0" borderId="20" xfId="0" applyFont="1" applyBorder="1" applyAlignment="1">
      <alignment vertical="center" shrinkToFit="1"/>
    </xf>
    <xf numFmtId="0" fontId="12" fillId="0" borderId="24" xfId="0" applyFont="1" applyBorder="1" applyAlignment="1">
      <alignment vertical="center" shrinkToFit="1"/>
    </xf>
    <xf numFmtId="0" fontId="12" fillId="0" borderId="0" xfId="0" applyFont="1" applyBorder="1" applyAlignment="1">
      <alignment horizontal="center" vertical="center"/>
    </xf>
    <xf numFmtId="0" fontId="16" fillId="0" borderId="19" xfId="0" applyFont="1" applyBorder="1" applyAlignment="1">
      <alignment horizontal="left" vertical="top" wrapText="1"/>
    </xf>
    <xf numFmtId="0" fontId="16" fillId="0" borderId="0" xfId="0" applyFont="1" applyBorder="1" applyAlignment="1">
      <alignment horizontal="left" vertical="top" wrapText="1"/>
    </xf>
    <xf numFmtId="0" fontId="16" fillId="0" borderId="29" xfId="0" applyFont="1" applyBorder="1" applyAlignment="1">
      <alignment horizontal="left" vertical="top" wrapText="1"/>
    </xf>
    <xf numFmtId="0" fontId="12" fillId="0" borderId="18" xfId="0" applyFont="1" applyFill="1" applyBorder="1" applyAlignment="1" applyProtection="1">
      <alignment vertical="center"/>
      <protection locked="0"/>
    </xf>
    <xf numFmtId="0" fontId="12" fillId="0" borderId="10" xfId="0" applyFont="1" applyFill="1" applyBorder="1" applyAlignment="1" applyProtection="1">
      <alignment vertical="center"/>
      <protection locked="0"/>
    </xf>
    <xf numFmtId="0" fontId="12" fillId="0" borderId="11" xfId="0" applyFont="1" applyFill="1" applyBorder="1" applyAlignment="1" applyProtection="1">
      <alignment vertical="center"/>
      <protection locked="0"/>
    </xf>
    <xf numFmtId="0" fontId="12" fillId="0" borderId="12" xfId="0" applyFont="1" applyFill="1" applyBorder="1" applyAlignment="1" applyProtection="1">
      <alignment vertical="center"/>
      <protection locked="0"/>
    </xf>
    <xf numFmtId="0" fontId="66" fillId="35" borderId="10" xfId="0" applyFont="1" applyFill="1" applyBorder="1" applyAlignment="1">
      <alignment horizontal="center" vertical="center"/>
    </xf>
    <xf numFmtId="0" fontId="66" fillId="35" borderId="11" xfId="0" applyFont="1" applyFill="1" applyBorder="1" applyAlignment="1">
      <alignment horizontal="center" vertical="center"/>
    </xf>
    <xf numFmtId="0" fontId="66" fillId="35" borderId="12" xfId="0" applyFont="1" applyFill="1" applyBorder="1" applyAlignment="1">
      <alignment horizontal="center" vertical="center"/>
    </xf>
    <xf numFmtId="0" fontId="12" fillId="0" borderId="73" xfId="0" applyFont="1" applyFill="1" applyBorder="1" applyAlignment="1" applyProtection="1">
      <alignment vertical="center"/>
      <protection locked="0"/>
    </xf>
    <xf numFmtId="0" fontId="12" fillId="0" borderId="74" xfId="0" applyFont="1" applyFill="1" applyBorder="1" applyAlignment="1" applyProtection="1">
      <alignment vertical="center"/>
      <protection locked="0"/>
    </xf>
    <xf numFmtId="0" fontId="12" fillId="0" borderId="75" xfId="0" applyFont="1" applyFill="1" applyBorder="1" applyAlignment="1" applyProtection="1">
      <alignment vertical="center"/>
      <protection locked="0"/>
    </xf>
    <xf numFmtId="0" fontId="12" fillId="0" borderId="13" xfId="0" applyFont="1" applyBorder="1" applyAlignment="1">
      <alignment horizontal="distributed" vertical="center"/>
    </xf>
    <xf numFmtId="0" fontId="12" fillId="0" borderId="14" xfId="0" applyFont="1" applyBorder="1" applyAlignment="1">
      <alignment horizontal="distributed" vertical="center"/>
    </xf>
    <xf numFmtId="0" fontId="12" fillId="0" borderId="15" xfId="0" applyFont="1" applyBorder="1" applyAlignment="1">
      <alignment horizontal="distributed" vertical="center"/>
    </xf>
    <xf numFmtId="0" fontId="12" fillId="0" borderId="58" xfId="0" applyFont="1" applyBorder="1" applyAlignment="1">
      <alignment vertical="top" wrapText="1"/>
    </xf>
    <xf numFmtId="0" fontId="12" fillId="0" borderId="35" xfId="0" applyFont="1" applyBorder="1" applyAlignment="1">
      <alignment vertical="top" wrapText="1"/>
    </xf>
    <xf numFmtId="0" fontId="12" fillId="0" borderId="59" xfId="0" applyFont="1" applyBorder="1" applyAlignment="1">
      <alignment vertical="top" wrapText="1"/>
    </xf>
    <xf numFmtId="0" fontId="12" fillId="0" borderId="60" xfId="0" applyFont="1" applyBorder="1" applyAlignment="1">
      <alignment horizontal="distributed" vertical="center"/>
    </xf>
    <xf numFmtId="0" fontId="12" fillId="0" borderId="58" xfId="0" applyFont="1" applyBorder="1" applyAlignment="1">
      <alignment horizontal="center" vertical="center"/>
    </xf>
    <xf numFmtId="0" fontId="12" fillId="0" borderId="35" xfId="0" applyFont="1" applyBorder="1" applyAlignment="1">
      <alignment horizontal="center" vertical="center"/>
    </xf>
    <xf numFmtId="0" fontId="12" fillId="0" borderId="61" xfId="0" applyFont="1" applyBorder="1" applyAlignment="1">
      <alignment horizontal="center" vertical="center"/>
    </xf>
    <xf numFmtId="0" fontId="12" fillId="0" borderId="35" xfId="0" applyFont="1" applyBorder="1" applyAlignment="1">
      <alignment horizontal="left" vertical="top" wrapText="1"/>
    </xf>
    <xf numFmtId="0" fontId="12" fillId="0" borderId="59" xfId="0" applyFont="1" applyBorder="1" applyAlignment="1">
      <alignment horizontal="left" vertical="top" wrapText="1"/>
    </xf>
    <xf numFmtId="0" fontId="12" fillId="0" borderId="16" xfId="0" applyFont="1" applyBorder="1" applyAlignment="1">
      <alignment horizontal="left" vertical="top" wrapText="1"/>
    </xf>
    <xf numFmtId="0" fontId="12" fillId="0" borderId="17" xfId="0" applyFont="1" applyBorder="1" applyAlignment="1">
      <alignment horizontal="left" vertical="top" wrapText="1"/>
    </xf>
    <xf numFmtId="0" fontId="12" fillId="0" borderId="57" xfId="0" applyFont="1" applyBorder="1" applyAlignment="1">
      <alignment horizontal="center" vertical="center"/>
    </xf>
    <xf numFmtId="0" fontId="12" fillId="0" borderId="16" xfId="0" applyFont="1" applyBorder="1" applyAlignment="1">
      <alignment horizontal="center" vertical="center"/>
    </xf>
    <xf numFmtId="0" fontId="12" fillId="0" borderId="62" xfId="0" applyFont="1" applyBorder="1" applyAlignment="1">
      <alignment horizontal="center" vertical="center"/>
    </xf>
    <xf numFmtId="0" fontId="14" fillId="0" borderId="0" xfId="0" applyFont="1" applyAlignment="1">
      <alignment horizontal="distributed"/>
    </xf>
    <xf numFmtId="0" fontId="12" fillId="0" borderId="57" xfId="0" applyFont="1" applyBorder="1" applyAlignment="1">
      <alignment vertical="top" wrapText="1"/>
    </xf>
    <xf numFmtId="0" fontId="12" fillId="0" borderId="16" xfId="0" applyFont="1" applyBorder="1" applyAlignment="1">
      <alignment vertical="top" wrapText="1"/>
    </xf>
    <xf numFmtId="0" fontId="12" fillId="0" borderId="17" xfId="0" applyFont="1" applyBorder="1" applyAlignment="1">
      <alignment vertical="top" wrapText="1"/>
    </xf>
    <xf numFmtId="0" fontId="0" fillId="0" borderId="11" xfId="0" applyFill="1" applyBorder="1" applyAlignment="1" applyProtection="1">
      <alignment vertical="center"/>
      <protection locked="0"/>
    </xf>
    <xf numFmtId="0" fontId="0" fillId="0" borderId="10" xfId="0" applyNumberFormat="1" applyFill="1" applyBorder="1" applyAlignment="1" applyProtection="1">
      <alignment vertical="center"/>
      <protection locked="0"/>
    </xf>
    <xf numFmtId="0" fontId="0" fillId="0" borderId="11" xfId="0" applyNumberFormat="1" applyBorder="1" applyAlignment="1" applyProtection="1">
      <alignment vertical="center"/>
      <protection locked="0"/>
    </xf>
    <xf numFmtId="0" fontId="12" fillId="0" borderId="10" xfId="0" applyFont="1" applyBorder="1" applyAlignment="1">
      <alignment horizontal="center" vertical="center"/>
    </xf>
    <xf numFmtId="0" fontId="12" fillId="0" borderId="11" xfId="0" applyFont="1" applyBorder="1" applyAlignment="1">
      <alignment horizontal="center" vertical="center"/>
    </xf>
    <xf numFmtId="0" fontId="12" fillId="0" borderId="12" xfId="0" applyFont="1" applyBorder="1" applyAlignment="1">
      <alignment horizontal="center" vertical="center"/>
    </xf>
    <xf numFmtId="0" fontId="12" fillId="0" borderId="76" xfId="0" applyFont="1" applyBorder="1" applyAlignment="1">
      <alignment horizontal="center" vertical="center"/>
    </xf>
    <xf numFmtId="0" fontId="12" fillId="0" borderId="77" xfId="0" applyFont="1" applyBorder="1" applyAlignment="1">
      <alignment horizontal="center" vertical="center"/>
    </xf>
    <xf numFmtId="0" fontId="12" fillId="0" borderId="78" xfId="0" applyFont="1" applyBorder="1" applyAlignment="1">
      <alignment horizontal="center" vertical="center"/>
    </xf>
    <xf numFmtId="0" fontId="12" fillId="0" borderId="11" xfId="0" applyFont="1" applyBorder="1" applyAlignment="1">
      <alignment horizontal="center" vertical="center"/>
    </xf>
    <xf numFmtId="0" fontId="12" fillId="0" borderId="12" xfId="0" applyFont="1" applyBorder="1" applyAlignment="1">
      <alignment horizontal="center" vertical="center"/>
    </xf>
    <xf numFmtId="0" fontId="12" fillId="0" borderId="20" xfId="0" applyFont="1" applyBorder="1" applyAlignment="1">
      <alignment horizontal="center" vertical="center"/>
    </xf>
    <xf numFmtId="0" fontId="12" fillId="0" borderId="22" xfId="0" applyFont="1" applyBorder="1" applyAlignment="1">
      <alignment horizontal="center" vertical="center"/>
    </xf>
    <xf numFmtId="0" fontId="12" fillId="0" borderId="21" xfId="0" applyFont="1" applyBorder="1" applyAlignment="1">
      <alignment horizontal="center" vertical="center"/>
    </xf>
    <xf numFmtId="0" fontId="12" fillId="0" borderId="26" xfId="0" applyFont="1" applyBorder="1" applyAlignment="1">
      <alignment horizontal="center" vertical="center"/>
    </xf>
    <xf numFmtId="0" fontId="16" fillId="0" borderId="23" xfId="0" applyFont="1" applyBorder="1" applyAlignment="1">
      <alignment horizontal="center" vertical="center"/>
    </xf>
    <xf numFmtId="0" fontId="16" fillId="0" borderId="20" xfId="0" applyFont="1" applyBorder="1" applyAlignment="1">
      <alignment horizontal="center" vertical="center"/>
    </xf>
    <xf numFmtId="0" fontId="16" fillId="0" borderId="24" xfId="0" applyFont="1" applyBorder="1" applyAlignment="1">
      <alignment horizontal="center" vertical="center"/>
    </xf>
    <xf numFmtId="0" fontId="12" fillId="0" borderId="10" xfId="0" applyFont="1" applyBorder="1" applyAlignment="1">
      <alignment vertical="center"/>
    </xf>
    <xf numFmtId="0" fontId="0" fillId="0" borderId="11" xfId="0" applyBorder="1" applyAlignment="1">
      <alignment vertical="center"/>
    </xf>
    <xf numFmtId="0" fontId="12" fillId="0" borderId="79" xfId="0" applyFont="1" applyBorder="1" applyAlignment="1">
      <alignment horizontal="center" vertical="center"/>
    </xf>
    <xf numFmtId="0" fontId="12" fillId="0" borderId="80" xfId="0" applyFont="1" applyBorder="1" applyAlignment="1">
      <alignment horizontal="center" vertical="center"/>
    </xf>
    <xf numFmtId="0" fontId="0" fillId="40" borderId="11" xfId="0" applyFill="1" applyBorder="1" applyAlignment="1">
      <alignment vertical="center"/>
    </xf>
    <xf numFmtId="0" fontId="12" fillId="0" borderId="81" xfId="0" applyFont="1" applyBorder="1" applyAlignment="1">
      <alignment/>
    </xf>
    <xf numFmtId="0" fontId="16" fillId="0" borderId="18" xfId="0" applyFont="1" applyBorder="1" applyAlignment="1">
      <alignment horizontal="center" vertical="center"/>
    </xf>
    <xf numFmtId="0" fontId="12" fillId="0" borderId="82" xfId="0" applyFont="1" applyBorder="1" applyAlignment="1">
      <alignment horizontal="center" vertical="center"/>
    </xf>
    <xf numFmtId="0" fontId="12" fillId="0" borderId="83" xfId="0" applyFont="1" applyBorder="1" applyAlignment="1">
      <alignment horizontal="center" vertical="center"/>
    </xf>
    <xf numFmtId="0" fontId="12" fillId="0" borderId="84" xfId="0" applyFont="1" applyBorder="1" applyAlignment="1">
      <alignment horizontal="center" vertical="center"/>
    </xf>
    <xf numFmtId="0" fontId="12" fillId="0" borderId="22" xfId="0" applyFont="1" applyBorder="1" applyAlignment="1">
      <alignment horizontal="distributed" vertical="center"/>
    </xf>
    <xf numFmtId="0" fontId="12" fillId="0" borderId="21" xfId="0" applyFont="1" applyBorder="1" applyAlignment="1">
      <alignment horizontal="distributed" vertical="center"/>
    </xf>
    <xf numFmtId="0" fontId="12" fillId="0" borderId="26" xfId="0" applyFont="1" applyBorder="1" applyAlignment="1">
      <alignment horizontal="distributed" vertical="center"/>
    </xf>
    <xf numFmtId="0" fontId="12" fillId="0" borderId="23" xfId="0" applyFont="1" applyBorder="1" applyAlignment="1">
      <alignment horizontal="distributed" vertical="center"/>
    </xf>
    <xf numFmtId="0" fontId="12" fillId="0" borderId="20" xfId="0" applyFont="1" applyBorder="1" applyAlignment="1">
      <alignment horizontal="distributed" vertical="center"/>
    </xf>
    <xf numFmtId="0" fontId="12" fillId="0" borderId="24" xfId="0" applyFont="1" applyBorder="1" applyAlignment="1">
      <alignment horizontal="distributed" vertical="center"/>
    </xf>
    <xf numFmtId="0" fontId="12" fillId="0" borderId="42" xfId="0" applyFont="1" applyBorder="1" applyAlignment="1">
      <alignment horizontal="center" vertical="center"/>
    </xf>
    <xf numFmtId="0" fontId="12" fillId="0" borderId="10" xfId="0" applyFont="1" applyBorder="1" applyAlignment="1">
      <alignment horizontal="distributed" vertical="center"/>
    </xf>
    <xf numFmtId="0" fontId="12" fillId="0" borderId="12" xfId="0" applyFont="1" applyBorder="1" applyAlignment="1">
      <alignment horizontal="distributed" vertical="center"/>
    </xf>
    <xf numFmtId="0" fontId="12" fillId="0" borderId="20" xfId="0" applyFont="1" applyBorder="1" applyAlignment="1">
      <alignment horizontal="center" vertical="center" shrinkToFit="1"/>
    </xf>
    <xf numFmtId="0" fontId="12" fillId="0" borderId="0" xfId="0" applyFont="1" applyAlignment="1">
      <alignment horizontal="distributed" vertical="center"/>
    </xf>
    <xf numFmtId="0" fontId="12" fillId="0" borderId="0" xfId="0" applyFont="1" applyAlignment="1">
      <alignment horizontal="left" vertical="center"/>
    </xf>
    <xf numFmtId="0" fontId="0" fillId="0" borderId="68" xfId="62" applyFill="1" applyBorder="1" applyAlignment="1" applyProtection="1">
      <alignment horizontal="center" vertical="center"/>
      <protection locked="0"/>
    </xf>
    <xf numFmtId="0" fontId="0" fillId="0" borderId="69" xfId="62" applyFill="1" applyBorder="1" applyAlignment="1" applyProtection="1">
      <alignment horizontal="center" vertical="center"/>
      <protection locked="0"/>
    </xf>
    <xf numFmtId="0" fontId="12" fillId="0" borderId="0" xfId="0" applyFont="1" applyAlignment="1">
      <alignment shrinkToFit="1"/>
    </xf>
    <xf numFmtId="0" fontId="0" fillId="0" borderId="0" xfId="0" applyAlignment="1">
      <alignment/>
    </xf>
    <xf numFmtId="0" fontId="12" fillId="0" borderId="10" xfId="0" applyFont="1" applyFill="1" applyBorder="1" applyAlignment="1" applyProtection="1">
      <alignment horizontal="left" vertical="center"/>
      <protection locked="0"/>
    </xf>
    <xf numFmtId="0" fontId="12" fillId="0" borderId="11" xfId="0" applyFont="1" applyFill="1" applyBorder="1" applyAlignment="1" applyProtection="1">
      <alignment horizontal="left" vertical="center"/>
      <protection locked="0"/>
    </xf>
    <xf numFmtId="0" fontId="12" fillId="0" borderId="12" xfId="0" applyFont="1" applyFill="1" applyBorder="1" applyAlignment="1" applyProtection="1">
      <alignment horizontal="left" vertical="center"/>
      <protection locked="0"/>
    </xf>
    <xf numFmtId="0" fontId="0" fillId="0" borderId="0" xfId="62" applyFill="1" applyBorder="1" applyAlignment="1">
      <alignment horizontal="center" vertical="center"/>
      <protection/>
    </xf>
    <xf numFmtId="0" fontId="0" fillId="0" borderId="25" xfId="62" applyFill="1" applyBorder="1" applyAlignment="1">
      <alignment horizontal="center" vertical="center"/>
      <protection/>
    </xf>
    <xf numFmtId="0" fontId="12" fillId="0" borderId="18" xfId="0" applyFont="1" applyBorder="1" applyAlignment="1">
      <alignment horizontal="center" vertical="center" shrinkToFit="1"/>
    </xf>
    <xf numFmtId="0" fontId="12" fillId="0" borderId="85" xfId="0" applyFont="1" applyBorder="1" applyAlignment="1">
      <alignment horizontal="center" vertical="center" shrinkToFit="1"/>
    </xf>
    <xf numFmtId="0" fontId="12" fillId="0" borderId="86" xfId="0" applyFont="1" applyBorder="1" applyAlignment="1">
      <alignment horizontal="center" vertical="center" shrinkToFit="1"/>
    </xf>
    <xf numFmtId="0" fontId="12" fillId="0" borderId="87" xfId="0" applyFont="1" applyBorder="1" applyAlignment="1">
      <alignment horizontal="center" vertical="center" shrinkToFit="1"/>
    </xf>
    <xf numFmtId="0" fontId="12" fillId="0" borderId="18" xfId="0" applyFont="1" applyBorder="1" applyAlignment="1">
      <alignment shrinkToFit="1"/>
    </xf>
    <xf numFmtId="0" fontId="12" fillId="0" borderId="87" xfId="0" applyFont="1" applyBorder="1" applyAlignment="1">
      <alignment shrinkToFit="1"/>
    </xf>
    <xf numFmtId="0" fontId="12" fillId="0" borderId="88" xfId="0" applyFont="1" applyBorder="1" applyAlignment="1">
      <alignment horizontal="center" vertical="center" shrinkToFit="1"/>
    </xf>
    <xf numFmtId="0" fontId="12" fillId="0" borderId="12" xfId="0" applyFont="1" applyBorder="1" applyAlignment="1">
      <alignment horizontal="center" vertical="center" shrinkToFit="1"/>
    </xf>
    <xf numFmtId="0" fontId="12" fillId="0" borderId="89" xfId="0" applyFont="1" applyBorder="1" applyAlignment="1">
      <alignment shrinkToFit="1"/>
    </xf>
    <xf numFmtId="0" fontId="12" fillId="0" borderId="90" xfId="0" applyFont="1" applyBorder="1" applyAlignment="1">
      <alignment horizontal="center" vertical="center" shrinkToFit="1"/>
    </xf>
    <xf numFmtId="0" fontId="12" fillId="0" borderId="89" xfId="0" applyFont="1" applyBorder="1" applyAlignment="1">
      <alignment horizontal="center" vertical="center" shrinkToFit="1"/>
    </xf>
    <xf numFmtId="0" fontId="12" fillId="0" borderId="91" xfId="0" applyFont="1" applyBorder="1" applyAlignment="1">
      <alignment horizontal="center" vertical="center" shrinkToFit="1"/>
    </xf>
    <xf numFmtId="0" fontId="12" fillId="0" borderId="92" xfId="0" applyFont="1" applyBorder="1" applyAlignment="1">
      <alignment horizontal="center" vertical="center" shrinkToFit="1"/>
    </xf>
    <xf numFmtId="0" fontId="12" fillId="0" borderId="12" xfId="0" applyFont="1" applyBorder="1" applyAlignment="1">
      <alignment shrinkToFit="1"/>
    </xf>
    <xf numFmtId="0" fontId="12" fillId="0" borderId="93" xfId="0" applyFont="1" applyBorder="1" applyAlignment="1">
      <alignment shrinkToFit="1"/>
    </xf>
    <xf numFmtId="0" fontId="12" fillId="0" borderId="94" xfId="0" applyFont="1" applyBorder="1" applyAlignment="1">
      <alignment shrinkToFit="1"/>
    </xf>
    <xf numFmtId="0" fontId="12" fillId="0" borderId="55" xfId="0" applyFont="1" applyBorder="1" applyAlignment="1">
      <alignment shrinkToFit="1"/>
    </xf>
    <xf numFmtId="0" fontId="12" fillId="0" borderId="95" xfId="0" applyFont="1" applyBorder="1" applyAlignment="1">
      <alignment shrinkToFit="1"/>
    </xf>
    <xf numFmtId="0" fontId="12" fillId="0" borderId="10" xfId="0" applyFont="1" applyBorder="1" applyAlignment="1">
      <alignment horizontal="center" vertical="center" shrinkToFit="1"/>
    </xf>
    <xf numFmtId="0" fontId="12" fillId="0" borderId="11" xfId="0" applyFont="1" applyBorder="1" applyAlignment="1">
      <alignment horizontal="center" vertical="center" shrinkToFit="1"/>
    </xf>
    <xf numFmtId="49" fontId="12" fillId="0" borderId="11" xfId="0" applyNumberFormat="1" applyFont="1" applyBorder="1" applyAlignment="1">
      <alignment horizontal="center" vertical="center" shrinkToFit="1"/>
    </xf>
    <xf numFmtId="49" fontId="12" fillId="0" borderId="12" xfId="0" applyNumberFormat="1" applyFont="1" applyBorder="1" applyAlignment="1">
      <alignment horizontal="center" vertical="center" shrinkToFit="1"/>
    </xf>
    <xf numFmtId="0" fontId="12" fillId="0" borderId="20" xfId="0" applyFont="1" applyBorder="1" applyAlignment="1">
      <alignment/>
    </xf>
    <xf numFmtId="0" fontId="22" fillId="0" borderId="0" xfId="0" applyFont="1" applyAlignment="1">
      <alignment horizontal="center"/>
    </xf>
    <xf numFmtId="0" fontId="12" fillId="0" borderId="89" xfId="0" applyFont="1" applyBorder="1" applyAlignment="1">
      <alignment vertical="center" shrinkToFit="1"/>
    </xf>
    <xf numFmtId="0" fontId="12" fillId="0" borderId="18" xfId="0" applyFont="1" applyBorder="1" applyAlignment="1">
      <alignment vertical="center" shrinkToFit="1"/>
    </xf>
    <xf numFmtId="0" fontId="16" fillId="0" borderId="0" xfId="63" applyFont="1" applyFill="1" applyAlignment="1">
      <alignment horizontal="center" vertical="center" shrinkToFit="1"/>
      <protection/>
    </xf>
    <xf numFmtId="0" fontId="12" fillId="0" borderId="0" xfId="63" applyFont="1" applyFill="1" applyAlignment="1" applyProtection="1">
      <alignment horizontal="right" vertical="center"/>
      <protection locked="0"/>
    </xf>
    <xf numFmtId="0" fontId="12" fillId="0" borderId="0" xfId="61" applyFont="1" applyFill="1" applyAlignment="1" applyProtection="1">
      <alignment horizontal="right" vertical="center"/>
      <protection locked="0"/>
    </xf>
    <xf numFmtId="0" fontId="12" fillId="0" borderId="0" xfId="63" applyFont="1" applyFill="1" applyAlignment="1" applyProtection="1">
      <alignment vertical="center" shrinkToFit="1"/>
      <protection locked="0"/>
    </xf>
    <xf numFmtId="0" fontId="12" fillId="0" borderId="0" xfId="63" applyFont="1" applyFill="1" applyAlignment="1">
      <alignment horizontal="right" vertical="center"/>
      <protection/>
    </xf>
    <xf numFmtId="0" fontId="66" fillId="35" borderId="22" xfId="63" applyFont="1" applyFill="1" applyBorder="1" applyAlignment="1">
      <alignment vertical="center"/>
      <protection/>
    </xf>
    <xf numFmtId="0" fontId="66" fillId="35" borderId="21" xfId="63" applyFont="1" applyFill="1" applyBorder="1" applyAlignment="1">
      <alignment vertical="center"/>
      <protection/>
    </xf>
    <xf numFmtId="0" fontId="66" fillId="35" borderId="23" xfId="63" applyFont="1" applyFill="1" applyBorder="1" applyAlignment="1">
      <alignment vertical="center"/>
      <protection/>
    </xf>
    <xf numFmtId="0" fontId="66" fillId="35" borderId="20" xfId="63" applyFont="1" applyFill="1" applyBorder="1" applyAlignment="1">
      <alignment vertical="center"/>
      <protection/>
    </xf>
    <xf numFmtId="0" fontId="12" fillId="0" borderId="19" xfId="63" applyFont="1" applyFill="1" applyBorder="1" applyAlignment="1">
      <alignment vertical="center" shrinkToFit="1"/>
      <protection/>
    </xf>
    <xf numFmtId="0" fontId="12" fillId="0" borderId="0" xfId="61" applyFont="1" applyAlignment="1">
      <alignment vertical="center" shrinkToFit="1"/>
      <protection/>
    </xf>
    <xf numFmtId="0" fontId="12" fillId="0" borderId="25" xfId="61" applyFont="1" applyBorder="1" applyAlignment="1">
      <alignment vertical="center" shrinkToFit="1"/>
      <protection/>
    </xf>
    <xf numFmtId="0" fontId="66" fillId="35" borderId="26" xfId="61" applyFont="1" applyFill="1" applyBorder="1" applyAlignment="1">
      <alignment vertical="center"/>
      <protection/>
    </xf>
    <xf numFmtId="0" fontId="66" fillId="35" borderId="19" xfId="61" applyFont="1" applyFill="1" applyBorder="1" applyAlignment="1">
      <alignment vertical="center"/>
      <protection/>
    </xf>
    <xf numFmtId="0" fontId="66" fillId="35" borderId="25" xfId="61" applyFont="1" applyFill="1" applyBorder="1" applyAlignment="1">
      <alignment vertical="center"/>
      <protection/>
    </xf>
    <xf numFmtId="0" fontId="66" fillId="35" borderId="23" xfId="61" applyFont="1" applyFill="1" applyBorder="1" applyAlignment="1">
      <alignment vertical="center"/>
      <protection/>
    </xf>
    <xf numFmtId="0" fontId="66" fillId="35" borderId="24" xfId="61" applyFont="1" applyFill="1" applyBorder="1" applyAlignment="1">
      <alignment vertical="center"/>
      <protection/>
    </xf>
    <xf numFmtId="0" fontId="12" fillId="0" borderId="0" xfId="63" applyFont="1" applyFill="1" applyAlignment="1" applyProtection="1">
      <alignment horizontal="left" vertical="center"/>
      <protection locked="0"/>
    </xf>
    <xf numFmtId="0" fontId="12" fillId="0" borderId="0" xfId="63" applyFont="1" applyFill="1" applyAlignment="1" applyProtection="1">
      <alignment horizontal="center" vertical="center"/>
      <protection locked="0"/>
    </xf>
    <xf numFmtId="0" fontId="21" fillId="0" borderId="0" xfId="0" applyFont="1" applyAlignment="1">
      <alignment horizontal="distributed" vertical="center"/>
    </xf>
    <xf numFmtId="0" fontId="12" fillId="0" borderId="43" xfId="0" applyFont="1" applyBorder="1" applyAlignment="1">
      <alignment horizontal="center" vertical="center" textRotation="255"/>
    </xf>
    <xf numFmtId="0" fontId="12" fillId="0" borderId="21" xfId="0" applyFont="1" applyBorder="1" applyAlignment="1">
      <alignment horizontal="center" vertical="center" textRotation="255"/>
    </xf>
    <xf numFmtId="0" fontId="12" fillId="0" borderId="26" xfId="0" applyFont="1" applyBorder="1" applyAlignment="1">
      <alignment horizontal="center" vertical="center" textRotation="255"/>
    </xf>
    <xf numFmtId="0" fontId="12" fillId="0" borderId="45" xfId="0" applyFont="1" applyBorder="1" applyAlignment="1">
      <alignment horizontal="center" vertical="center" textRotation="255"/>
    </xf>
    <xf numFmtId="0" fontId="12" fillId="0" borderId="0" xfId="0" applyFont="1" applyBorder="1" applyAlignment="1">
      <alignment horizontal="center" vertical="center" textRotation="255"/>
    </xf>
    <xf numFmtId="0" fontId="12" fillId="0" borderId="25" xfId="0" applyFont="1" applyBorder="1" applyAlignment="1">
      <alignment horizontal="center" vertical="center" textRotation="255"/>
    </xf>
    <xf numFmtId="0" fontId="12" fillId="0" borderId="47" xfId="0" applyFont="1" applyBorder="1" applyAlignment="1">
      <alignment horizontal="center" vertical="center" textRotation="255"/>
    </xf>
    <xf numFmtId="0" fontId="12" fillId="0" borderId="48" xfId="0" applyFont="1" applyBorder="1" applyAlignment="1">
      <alignment horizontal="center" vertical="center" textRotation="255"/>
    </xf>
    <xf numFmtId="0" fontId="12" fillId="0" borderId="96" xfId="0" applyFont="1" applyBorder="1" applyAlignment="1">
      <alignment horizontal="center" vertical="center" textRotation="255"/>
    </xf>
    <xf numFmtId="0" fontId="12" fillId="0" borderId="22" xfId="0" applyFont="1" applyBorder="1" applyAlignment="1">
      <alignment horizontal="center"/>
    </xf>
    <xf numFmtId="0" fontId="12" fillId="0" borderId="21" xfId="0" applyFont="1" applyBorder="1" applyAlignment="1">
      <alignment horizontal="center"/>
    </xf>
    <xf numFmtId="0" fontId="12" fillId="0" borderId="44" xfId="0" applyFont="1" applyBorder="1" applyAlignment="1">
      <alignment horizontal="center"/>
    </xf>
    <xf numFmtId="0" fontId="12" fillId="0" borderId="46" xfId="0" applyFont="1" applyBorder="1" applyAlignment="1">
      <alignment horizontal="center"/>
    </xf>
    <xf numFmtId="0" fontId="12" fillId="0" borderId="97" xfId="0" applyFont="1" applyBorder="1" applyAlignment="1">
      <alignment horizontal="center"/>
    </xf>
    <xf numFmtId="0" fontId="12" fillId="0" borderId="48" xfId="0" applyFont="1" applyBorder="1" applyAlignment="1">
      <alignment horizontal="center"/>
    </xf>
    <xf numFmtId="0" fontId="12" fillId="0" borderId="49" xfId="0" applyFont="1" applyBorder="1" applyAlignment="1">
      <alignment horizontal="center"/>
    </xf>
    <xf numFmtId="0" fontId="18" fillId="0" borderId="43" xfId="0" applyFont="1" applyBorder="1" applyAlignment="1">
      <alignment horizontal="center" vertical="center" wrapText="1"/>
    </xf>
    <xf numFmtId="0" fontId="18" fillId="0" borderId="21" xfId="0" applyFont="1" applyBorder="1" applyAlignment="1">
      <alignment horizontal="center" vertical="center" wrapText="1"/>
    </xf>
    <xf numFmtId="0" fontId="18" fillId="0" borderId="98" xfId="0" applyFont="1" applyBorder="1" applyAlignment="1">
      <alignment horizontal="center" vertical="center" wrapText="1"/>
    </xf>
    <xf numFmtId="0" fontId="18" fillId="0" borderId="20" xfId="0" applyFont="1" applyBorder="1" applyAlignment="1">
      <alignment horizontal="center" vertical="center" wrapText="1"/>
    </xf>
    <xf numFmtId="0" fontId="12" fillId="0" borderId="22" xfId="0" applyFont="1" applyBorder="1" applyAlignment="1">
      <alignment horizontal="left" vertical="center" wrapText="1"/>
    </xf>
    <xf numFmtId="0" fontId="12" fillId="0" borderId="21" xfId="0" applyFont="1" applyBorder="1" applyAlignment="1">
      <alignment horizontal="left" vertical="center" wrapText="1"/>
    </xf>
    <xf numFmtId="0" fontId="12" fillId="0" borderId="44" xfId="0" applyFont="1" applyBorder="1" applyAlignment="1">
      <alignment horizontal="left" vertical="center" wrapText="1"/>
    </xf>
    <xf numFmtId="0" fontId="12" fillId="0" borderId="23" xfId="0" applyFont="1" applyBorder="1" applyAlignment="1">
      <alignment horizontal="left" vertical="center" wrapText="1"/>
    </xf>
    <xf numFmtId="0" fontId="12" fillId="0" borderId="20" xfId="0" applyFont="1" applyBorder="1" applyAlignment="1">
      <alignment horizontal="left" vertical="center" wrapText="1"/>
    </xf>
    <xf numFmtId="0" fontId="12" fillId="0" borderId="99" xfId="0" applyFont="1" applyBorder="1" applyAlignment="1">
      <alignment horizontal="left" vertical="center" wrapText="1"/>
    </xf>
    <xf numFmtId="0" fontId="16" fillId="0" borderId="100" xfId="0" applyFont="1" applyBorder="1" applyAlignment="1" quotePrefix="1">
      <alignment horizontal="center" vertical="center"/>
    </xf>
    <xf numFmtId="0" fontId="16" fillId="0" borderId="101" xfId="0" applyFont="1" applyBorder="1" applyAlignment="1" quotePrefix="1">
      <alignment horizontal="center" vertical="center"/>
    </xf>
    <xf numFmtId="0" fontId="16" fillId="0" borderId="102" xfId="0" applyFont="1" applyBorder="1" applyAlignment="1" quotePrefix="1">
      <alignment horizontal="center" vertical="center"/>
    </xf>
    <xf numFmtId="0" fontId="16" fillId="0" borderId="98" xfId="0" applyFont="1" applyBorder="1" applyAlignment="1" quotePrefix="1">
      <alignment horizontal="center" vertical="center"/>
    </xf>
    <xf numFmtId="0" fontId="16" fillId="0" borderId="20" xfId="0" applyFont="1" applyBorder="1" applyAlignment="1" quotePrefix="1">
      <alignment horizontal="center" vertical="center"/>
    </xf>
    <xf numFmtId="0" fontId="16" fillId="0" borderId="24" xfId="0" applyFont="1" applyBorder="1" applyAlignment="1" quotePrefix="1">
      <alignment horizontal="center" vertical="center"/>
    </xf>
    <xf numFmtId="0" fontId="24" fillId="0" borderId="0" xfId="0" applyFont="1" applyBorder="1" applyAlignment="1">
      <alignment horizontal="center" vertical="distributed" textRotation="255"/>
    </xf>
    <xf numFmtId="0" fontId="12" fillId="0" borderId="43" xfId="0" applyFont="1" applyBorder="1" applyAlignment="1">
      <alignment horizontal="center" vertical="center"/>
    </xf>
    <xf numFmtId="0" fontId="12" fillId="0" borderId="21" xfId="0" applyFont="1" applyBorder="1" applyAlignment="1">
      <alignment horizontal="center" vertical="center"/>
    </xf>
    <xf numFmtId="0" fontId="12" fillId="0" borderId="26" xfId="0" applyFont="1" applyBorder="1" applyAlignment="1">
      <alignment horizontal="center" vertical="center"/>
    </xf>
    <xf numFmtId="0" fontId="12" fillId="0" borderId="98" xfId="0" applyFont="1" applyBorder="1" applyAlignment="1">
      <alignment horizontal="center" vertical="center"/>
    </xf>
    <xf numFmtId="0" fontId="12" fillId="0" borderId="20" xfId="0" applyFont="1" applyBorder="1" applyAlignment="1">
      <alignment horizontal="center" vertical="center"/>
    </xf>
    <xf numFmtId="0" fontId="12" fillId="0" borderId="24" xfId="0" applyFont="1" applyBorder="1" applyAlignment="1">
      <alignment horizontal="center" vertical="center"/>
    </xf>
    <xf numFmtId="0" fontId="12" fillId="0" borderId="103" xfId="0" applyFont="1" applyBorder="1" applyAlignment="1">
      <alignment horizontal="left" vertical="center"/>
    </xf>
    <xf numFmtId="0" fontId="12" fillId="0" borderId="101" xfId="0" applyFont="1" applyBorder="1" applyAlignment="1">
      <alignment horizontal="left" vertical="center"/>
    </xf>
    <xf numFmtId="0" fontId="12" fillId="0" borderId="104" xfId="0" applyFont="1" applyBorder="1" applyAlignment="1">
      <alignment horizontal="left" vertical="center"/>
    </xf>
    <xf numFmtId="0" fontId="12" fillId="0" borderId="23" xfId="0" applyFont="1" applyBorder="1" applyAlignment="1">
      <alignment horizontal="left" vertical="center"/>
    </xf>
    <xf numFmtId="0" fontId="12" fillId="0" borderId="20" xfId="0" applyFont="1" applyBorder="1" applyAlignment="1">
      <alignment horizontal="left" vertical="center"/>
    </xf>
    <xf numFmtId="0" fontId="12" fillId="0" borderId="99" xfId="0" applyFont="1" applyBorder="1" applyAlignment="1">
      <alignment horizontal="left" vertical="center"/>
    </xf>
    <xf numFmtId="0" fontId="12" fillId="0" borderId="22" xfId="0" applyFont="1" applyBorder="1" applyAlignment="1">
      <alignment horizontal="left" vertical="center"/>
    </xf>
    <xf numFmtId="0" fontId="12" fillId="0" borderId="21" xfId="0" applyFont="1" applyBorder="1" applyAlignment="1">
      <alignment horizontal="left" vertical="center"/>
    </xf>
    <xf numFmtId="0" fontId="12" fillId="0" borderId="44" xfId="0" applyFont="1" applyBorder="1" applyAlignment="1">
      <alignment horizontal="left" vertical="center"/>
    </xf>
    <xf numFmtId="0" fontId="12" fillId="0" borderId="98" xfId="0" applyFont="1" applyBorder="1" applyAlignment="1">
      <alignment horizontal="center" vertical="center" shrinkToFit="1"/>
    </xf>
    <xf numFmtId="0" fontId="12" fillId="0" borderId="24" xfId="0" applyFont="1" applyBorder="1" applyAlignment="1">
      <alignment horizontal="center" vertical="center" shrinkToFit="1"/>
    </xf>
    <xf numFmtId="0" fontId="12" fillId="0" borderId="22" xfId="63" applyFont="1" applyBorder="1" applyAlignment="1">
      <alignment horizontal="center" vertical="center"/>
      <protection/>
    </xf>
    <xf numFmtId="0" fontId="12" fillId="0" borderId="21" xfId="63" applyFont="1" applyBorder="1" applyAlignment="1">
      <alignment horizontal="center" vertical="center"/>
      <protection/>
    </xf>
    <xf numFmtId="0" fontId="12" fillId="0" borderId="26" xfId="63" applyFont="1" applyBorder="1" applyAlignment="1">
      <alignment horizontal="center" vertical="center"/>
      <protection/>
    </xf>
    <xf numFmtId="0" fontId="12" fillId="0" borderId="12" xfId="63" applyFont="1" applyBorder="1" applyAlignment="1" applyProtection="1">
      <alignment horizontal="left" vertical="center"/>
      <protection locked="0"/>
    </xf>
    <xf numFmtId="0" fontId="12" fillId="0" borderId="18" xfId="63" applyFont="1" applyBorder="1" applyAlignment="1" applyProtection="1">
      <alignment horizontal="left" vertical="center"/>
      <protection locked="0"/>
    </xf>
    <xf numFmtId="0" fontId="13" fillId="44" borderId="19" xfId="63" applyFont="1" applyFill="1" applyBorder="1" applyAlignment="1">
      <alignment vertical="center"/>
      <protection/>
    </xf>
    <xf numFmtId="0" fontId="13" fillId="44" borderId="0" xfId="63" applyFont="1" applyFill="1" applyBorder="1" applyAlignment="1">
      <alignment vertical="center"/>
      <protection/>
    </xf>
    <xf numFmtId="0" fontId="13" fillId="44" borderId="25" xfId="63" applyFont="1" applyFill="1" applyBorder="1" applyAlignment="1">
      <alignment vertical="center"/>
      <protection/>
    </xf>
    <xf numFmtId="0" fontId="12" fillId="0" borderId="10" xfId="63" applyFont="1" applyBorder="1" applyAlignment="1" applyProtection="1">
      <alignment horizontal="left" vertical="center"/>
      <protection locked="0"/>
    </xf>
    <xf numFmtId="0" fontId="12" fillId="0" borderId="11" xfId="63" applyFont="1" applyBorder="1" applyAlignment="1" applyProtection="1">
      <alignment horizontal="left" vertical="center"/>
      <protection locked="0"/>
    </xf>
    <xf numFmtId="0" fontId="21" fillId="0" borderId="0" xfId="0" applyFont="1" applyAlignment="1">
      <alignment horizontal="center" vertical="center"/>
    </xf>
    <xf numFmtId="0" fontId="16" fillId="0" borderId="90" xfId="0" applyFont="1" applyBorder="1" applyAlignment="1" quotePrefix="1">
      <alignment horizontal="center" vertical="center"/>
    </xf>
    <xf numFmtId="0" fontId="16" fillId="0" borderId="85" xfId="0" applyFont="1" applyBorder="1" applyAlignment="1" quotePrefix="1">
      <alignment horizontal="center" vertical="center"/>
    </xf>
    <xf numFmtId="0" fontId="16" fillId="0" borderId="89" xfId="0" applyFont="1" applyBorder="1" applyAlignment="1" quotePrefix="1">
      <alignment horizontal="center" vertical="center"/>
    </xf>
    <xf numFmtId="0" fontId="16" fillId="0" borderId="18" xfId="0" applyFont="1" applyBorder="1" applyAlignment="1" quotePrefix="1">
      <alignment horizontal="center" vertical="center"/>
    </xf>
    <xf numFmtId="0" fontId="12" fillId="0" borderId="85" xfId="0" applyFont="1" applyBorder="1" applyAlignment="1">
      <alignment horizontal="left" vertical="center"/>
    </xf>
    <xf numFmtId="0" fontId="12" fillId="0" borderId="86" xfId="0" applyFont="1" applyBorder="1" applyAlignment="1">
      <alignment horizontal="left" vertical="center"/>
    </xf>
    <xf numFmtId="0" fontId="12" fillId="0" borderId="18" xfId="0" applyFont="1" applyBorder="1" applyAlignment="1">
      <alignment horizontal="left" vertical="center"/>
    </xf>
    <xf numFmtId="0" fontId="12" fillId="0" borderId="87" xfId="0" applyFont="1" applyBorder="1" applyAlignment="1">
      <alignment horizontal="left" vertical="center"/>
    </xf>
    <xf numFmtId="0" fontId="12" fillId="0" borderId="98" xfId="0" applyFont="1" applyBorder="1" applyAlignment="1">
      <alignment horizontal="center" vertical="center" textRotation="255"/>
    </xf>
    <xf numFmtId="0" fontId="12" fillId="0" borderId="20" xfId="0" applyFont="1" applyBorder="1" applyAlignment="1">
      <alignment horizontal="center" vertical="center" textRotation="255"/>
    </xf>
    <xf numFmtId="0" fontId="12" fillId="0" borderId="24" xfId="0" applyFont="1" applyBorder="1" applyAlignment="1">
      <alignment horizontal="center" vertical="center" textRotation="255"/>
    </xf>
    <xf numFmtId="0" fontId="12" fillId="0" borderId="22" xfId="0" applyFont="1" applyBorder="1" applyAlignment="1">
      <alignment horizontal="center" vertical="center"/>
    </xf>
    <xf numFmtId="0" fontId="12" fillId="0" borderId="44" xfId="0" applyFont="1" applyBorder="1" applyAlignment="1">
      <alignment horizontal="center" vertical="center"/>
    </xf>
    <xf numFmtId="0" fontId="12" fillId="0" borderId="19" xfId="0" applyFont="1" applyBorder="1" applyAlignment="1">
      <alignment horizontal="center" vertical="center"/>
    </xf>
    <xf numFmtId="0" fontId="12" fillId="0" borderId="46" xfId="0" applyFont="1" applyBorder="1" applyAlignment="1">
      <alignment horizontal="center" vertical="center"/>
    </xf>
    <xf numFmtId="0" fontId="12" fillId="0" borderId="23" xfId="0" applyFont="1" applyBorder="1" applyAlignment="1">
      <alignment horizontal="center" vertical="center"/>
    </xf>
    <xf numFmtId="0" fontId="12" fillId="0" borderId="99" xfId="0" applyFont="1" applyBorder="1" applyAlignment="1">
      <alignment horizontal="center" vertical="center"/>
    </xf>
    <xf numFmtId="0" fontId="12" fillId="44" borderId="23" xfId="63" applyFont="1" applyFill="1" applyBorder="1" applyAlignment="1">
      <alignment vertical="center"/>
      <protection/>
    </xf>
    <xf numFmtId="0" fontId="12" fillId="44" borderId="20" xfId="63" applyFont="1" applyFill="1" applyBorder="1" applyAlignment="1">
      <alignment vertical="center"/>
      <protection/>
    </xf>
    <xf numFmtId="0" fontId="12" fillId="44" borderId="24" xfId="63" applyFont="1" applyFill="1" applyBorder="1" applyAlignment="1">
      <alignment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4" xfId="62"/>
    <cellStyle name="標準_委任状" xfId="63"/>
    <cellStyle name="標準_新申請書別紙1～3と広報依頼" xfId="64"/>
    <cellStyle name="良い" xfId="65"/>
  </cellStyles>
  <dxfs count="5">
    <dxf>
      <font>
        <color theme="0"/>
      </font>
    </dxf>
    <dxf>
      <font>
        <color theme="0"/>
      </font>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43</xdr:col>
      <xdr:colOff>66675</xdr:colOff>
      <xdr:row>127</xdr:row>
      <xdr:rowOff>228600</xdr:rowOff>
    </xdr:from>
    <xdr:to>
      <xdr:col>71</xdr:col>
      <xdr:colOff>85725</xdr:colOff>
      <xdr:row>129</xdr:row>
      <xdr:rowOff>161925</xdr:rowOff>
    </xdr:to>
    <xdr:sp>
      <xdr:nvSpPr>
        <xdr:cNvPr id="1" name="Text Box 1063"/>
        <xdr:cNvSpPr txBox="1">
          <a:spLocks noChangeArrowheads="1"/>
        </xdr:cNvSpPr>
      </xdr:nvSpPr>
      <xdr:spPr>
        <a:xfrm>
          <a:off x="8667750" y="23717250"/>
          <a:ext cx="5619750" cy="28575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プルダウンにて、都道府県、市区を選択していて下さい。</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43</xdr:col>
      <xdr:colOff>28575</xdr:colOff>
      <xdr:row>129</xdr:row>
      <xdr:rowOff>76200</xdr:rowOff>
    </xdr:from>
    <xdr:to>
      <xdr:col>71</xdr:col>
      <xdr:colOff>47625</xdr:colOff>
      <xdr:row>131</xdr:row>
      <xdr:rowOff>9525</xdr:rowOff>
    </xdr:to>
    <xdr:sp>
      <xdr:nvSpPr>
        <xdr:cNvPr id="2" name="Text Box 1064"/>
        <xdr:cNvSpPr txBox="1">
          <a:spLocks noChangeArrowheads="1"/>
        </xdr:cNvSpPr>
      </xdr:nvSpPr>
      <xdr:spPr>
        <a:xfrm>
          <a:off x="8629650" y="23917275"/>
          <a:ext cx="5619750" cy="28575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所在地が愛知県以外の場合は、「市区」は選択できません。</a:t>
          </a:r>
        </a:p>
      </xdr:txBody>
    </xdr:sp>
    <xdr:clientData/>
  </xdr:twoCellAnchor>
  <xdr:twoCellAnchor>
    <xdr:from>
      <xdr:col>43</xdr:col>
      <xdr:colOff>38100</xdr:colOff>
      <xdr:row>130</xdr:row>
      <xdr:rowOff>9525</xdr:rowOff>
    </xdr:from>
    <xdr:to>
      <xdr:col>71</xdr:col>
      <xdr:colOff>57150</xdr:colOff>
      <xdr:row>131</xdr:row>
      <xdr:rowOff>200025</xdr:rowOff>
    </xdr:to>
    <xdr:sp>
      <xdr:nvSpPr>
        <xdr:cNvPr id="3" name="Text Box 1065"/>
        <xdr:cNvSpPr txBox="1">
          <a:spLocks noChangeArrowheads="1"/>
        </xdr:cNvSpPr>
      </xdr:nvSpPr>
      <xdr:spPr>
        <a:xfrm>
          <a:off x="8639175" y="24107775"/>
          <a:ext cx="5619750" cy="28575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その場合は、住所に市区町村名から入力して下さい。</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43</xdr:col>
      <xdr:colOff>38100</xdr:colOff>
      <xdr:row>137</xdr:row>
      <xdr:rowOff>28575</xdr:rowOff>
    </xdr:from>
    <xdr:to>
      <xdr:col>71</xdr:col>
      <xdr:colOff>57150</xdr:colOff>
      <xdr:row>138</xdr:row>
      <xdr:rowOff>57150</xdr:rowOff>
    </xdr:to>
    <xdr:sp>
      <xdr:nvSpPr>
        <xdr:cNvPr id="4" name="Text Box 1066"/>
        <xdr:cNvSpPr txBox="1">
          <a:spLocks noChangeArrowheads="1"/>
        </xdr:cNvSpPr>
      </xdr:nvSpPr>
      <xdr:spPr>
        <a:xfrm>
          <a:off x="8639175" y="25441275"/>
          <a:ext cx="5619750" cy="28575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カブシキカイシャなどの略号のフリガナは、入力不要です。</a:t>
          </a:r>
        </a:p>
      </xdr:txBody>
    </xdr:sp>
    <xdr:clientData/>
  </xdr:twoCellAnchor>
  <xdr:twoCellAnchor>
    <xdr:from>
      <xdr:col>43</xdr:col>
      <xdr:colOff>9525</xdr:colOff>
      <xdr:row>145</xdr:row>
      <xdr:rowOff>9525</xdr:rowOff>
    </xdr:from>
    <xdr:to>
      <xdr:col>71</xdr:col>
      <xdr:colOff>28575</xdr:colOff>
      <xdr:row>147</xdr:row>
      <xdr:rowOff>66675</xdr:rowOff>
    </xdr:to>
    <xdr:sp>
      <xdr:nvSpPr>
        <xdr:cNvPr id="5" name="Text Box 1067"/>
        <xdr:cNvSpPr txBox="1">
          <a:spLocks noChangeArrowheads="1"/>
        </xdr:cNvSpPr>
      </xdr:nvSpPr>
      <xdr:spPr>
        <a:xfrm>
          <a:off x="8610600" y="26831925"/>
          <a:ext cx="5619750" cy="409575"/>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個人の場合、「代表者氏名（役職）」を入力する必要はありません。</a:t>
          </a:r>
        </a:p>
      </xdr:txBody>
    </xdr:sp>
    <xdr:clientData/>
  </xdr:twoCellAnchor>
  <xdr:twoCellAnchor>
    <xdr:from>
      <xdr:col>43</xdr:col>
      <xdr:colOff>47625</xdr:colOff>
      <xdr:row>167</xdr:row>
      <xdr:rowOff>9525</xdr:rowOff>
    </xdr:from>
    <xdr:to>
      <xdr:col>71</xdr:col>
      <xdr:colOff>66675</xdr:colOff>
      <xdr:row>169</xdr:row>
      <xdr:rowOff>66675</xdr:rowOff>
    </xdr:to>
    <xdr:sp>
      <xdr:nvSpPr>
        <xdr:cNvPr id="6" name="Text Box 1068"/>
        <xdr:cNvSpPr txBox="1">
          <a:spLocks noChangeArrowheads="1"/>
        </xdr:cNvSpPr>
      </xdr:nvSpPr>
      <xdr:spPr>
        <a:xfrm>
          <a:off x="8648700" y="30870525"/>
          <a:ext cx="5619750" cy="409575"/>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上で入力した「申請者（建設業法上の主たる営業所）」のデータが入ります。</a:t>
          </a:r>
        </a:p>
      </xdr:txBody>
    </xdr:sp>
    <xdr:clientData/>
  </xdr:twoCellAnchor>
  <xdr:twoCellAnchor>
    <xdr:from>
      <xdr:col>43</xdr:col>
      <xdr:colOff>47625</xdr:colOff>
      <xdr:row>169</xdr:row>
      <xdr:rowOff>38100</xdr:rowOff>
    </xdr:from>
    <xdr:to>
      <xdr:col>71</xdr:col>
      <xdr:colOff>66675</xdr:colOff>
      <xdr:row>171</xdr:row>
      <xdr:rowOff>95250</xdr:rowOff>
    </xdr:to>
    <xdr:sp>
      <xdr:nvSpPr>
        <xdr:cNvPr id="7" name="Text Box 1069"/>
        <xdr:cNvSpPr txBox="1">
          <a:spLocks noChangeArrowheads="1"/>
        </xdr:cNvSpPr>
      </xdr:nvSpPr>
      <xdr:spPr>
        <a:xfrm>
          <a:off x="8648700" y="31251525"/>
          <a:ext cx="5619750" cy="409575"/>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契約する営業所が異なる場合は、必要事項を入力して下さい。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695325</xdr:colOff>
      <xdr:row>1</xdr:row>
      <xdr:rowOff>0</xdr:rowOff>
    </xdr:from>
    <xdr:to>
      <xdr:col>28</xdr:col>
      <xdr:colOff>323850</xdr:colOff>
      <xdr:row>1</xdr:row>
      <xdr:rowOff>0</xdr:rowOff>
    </xdr:to>
    <xdr:sp>
      <xdr:nvSpPr>
        <xdr:cNvPr id="1" name="Text Box 1"/>
        <xdr:cNvSpPr txBox="1">
          <a:spLocks noChangeArrowheads="1"/>
        </xdr:cNvSpPr>
      </xdr:nvSpPr>
      <xdr:spPr>
        <a:xfrm>
          <a:off x="11220450" y="171450"/>
          <a:ext cx="2409825" cy="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×１００</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18</xdr:col>
      <xdr:colOff>161925</xdr:colOff>
      <xdr:row>58</xdr:row>
      <xdr:rowOff>142875</xdr:rowOff>
    </xdr:from>
    <xdr:to>
      <xdr:col>26</xdr:col>
      <xdr:colOff>581025</xdr:colOff>
      <xdr:row>73</xdr:row>
      <xdr:rowOff>219075</xdr:rowOff>
    </xdr:to>
    <xdr:sp>
      <xdr:nvSpPr>
        <xdr:cNvPr id="2" name="テキスト ボックス 1"/>
        <xdr:cNvSpPr txBox="1">
          <a:spLocks noChangeArrowheads="1"/>
        </xdr:cNvSpPr>
      </xdr:nvSpPr>
      <xdr:spPr>
        <a:xfrm>
          <a:off x="7848600" y="14592300"/>
          <a:ext cx="4648200" cy="26479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希望する内容のものにチェックを入れてください。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各営業種目で選択肢がない場合は、その他にチェックを入れて、続けて内容を記入してください。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営業種目に希望するものがない場合は、その他に記入してください。</a:t>
          </a:r>
        </a:p>
      </xdr:txBody>
    </xdr:sp>
    <xdr:clientData/>
  </xdr:twoCellAnchor>
  <xdr:twoCellAnchor>
    <xdr:from>
      <xdr:col>18</xdr:col>
      <xdr:colOff>85725</xdr:colOff>
      <xdr:row>140</xdr:row>
      <xdr:rowOff>276225</xdr:rowOff>
    </xdr:from>
    <xdr:to>
      <xdr:col>26</xdr:col>
      <xdr:colOff>504825</xdr:colOff>
      <xdr:row>157</xdr:row>
      <xdr:rowOff>66675</xdr:rowOff>
    </xdr:to>
    <xdr:sp>
      <xdr:nvSpPr>
        <xdr:cNvPr id="3" name="テキスト ボックス 180"/>
        <xdr:cNvSpPr txBox="1">
          <a:spLocks noChangeArrowheads="1"/>
        </xdr:cNvSpPr>
      </xdr:nvSpPr>
      <xdr:spPr>
        <a:xfrm>
          <a:off x="7772400" y="29203650"/>
          <a:ext cx="4648200" cy="27432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希望する内容のものにチェックを入れてください。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各営業種目で選択肢がない場合は、その他にチェックを入れて、続けて内容を記入してください。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営業種目に希望するものがない場合は、その他に記入してください。</a:t>
          </a:r>
        </a:p>
      </xdr:txBody>
    </xdr:sp>
    <xdr:clientData/>
  </xdr:twoCellAnchor>
  <xdr:twoCellAnchor>
    <xdr:from>
      <xdr:col>18</xdr:col>
      <xdr:colOff>95250</xdr:colOff>
      <xdr:row>227</xdr:row>
      <xdr:rowOff>247650</xdr:rowOff>
    </xdr:from>
    <xdr:to>
      <xdr:col>26</xdr:col>
      <xdr:colOff>514350</xdr:colOff>
      <xdr:row>234</xdr:row>
      <xdr:rowOff>38100</xdr:rowOff>
    </xdr:to>
    <xdr:sp>
      <xdr:nvSpPr>
        <xdr:cNvPr id="4" name="テキスト ボックス 181"/>
        <xdr:cNvSpPr txBox="1">
          <a:spLocks noChangeArrowheads="1"/>
        </xdr:cNvSpPr>
      </xdr:nvSpPr>
      <xdr:spPr>
        <a:xfrm>
          <a:off x="7781925" y="44319825"/>
          <a:ext cx="4648200" cy="17907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申請を希望する順位を選択してください。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最大でそれぞれ１０種目選択できます。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3</xdr:row>
      <xdr:rowOff>0</xdr:rowOff>
    </xdr:from>
    <xdr:to>
      <xdr:col>26</xdr:col>
      <xdr:colOff>0</xdr:colOff>
      <xdr:row>3</xdr:row>
      <xdr:rowOff>0</xdr:rowOff>
    </xdr:to>
    <xdr:sp>
      <xdr:nvSpPr>
        <xdr:cNvPr id="1" name="Text Box 1"/>
        <xdr:cNvSpPr txBox="1">
          <a:spLocks noChangeArrowheads="1"/>
        </xdr:cNvSpPr>
      </xdr:nvSpPr>
      <xdr:spPr>
        <a:xfrm>
          <a:off x="4600575" y="771525"/>
          <a:ext cx="4133850" cy="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×１００</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22</xdr:col>
      <xdr:colOff>47625</xdr:colOff>
      <xdr:row>42</xdr:row>
      <xdr:rowOff>47625</xdr:rowOff>
    </xdr:from>
    <xdr:to>
      <xdr:col>31</xdr:col>
      <xdr:colOff>295275</xdr:colOff>
      <xdr:row>43</xdr:row>
      <xdr:rowOff>200025</xdr:rowOff>
    </xdr:to>
    <xdr:sp>
      <xdr:nvSpPr>
        <xdr:cNvPr id="2" name="Text Box 1035"/>
        <xdr:cNvSpPr txBox="1">
          <a:spLocks noChangeArrowheads="1"/>
        </xdr:cNvSpPr>
      </xdr:nvSpPr>
      <xdr:spPr>
        <a:xfrm>
          <a:off x="7600950" y="10296525"/>
          <a:ext cx="3676650" cy="409575"/>
        </a:xfrm>
        <a:prstGeom prst="rect">
          <a:avLst/>
        </a:prstGeom>
        <a:solidFill>
          <a:srgbClr val="FFFFFF"/>
        </a:solidFill>
        <a:ln w="9525" cmpd="sng">
          <a:noFill/>
        </a:ln>
      </xdr:spPr>
      <xdr:txBody>
        <a:bodyPr vertOverflow="clip" wrap="square" lIns="36576" tIns="18288" rIns="0" bIns="0"/>
        <a:p>
          <a:pPr algn="l">
            <a:defRPr/>
          </a:pPr>
          <a:r>
            <a:rPr lang="en-US" cap="none" sz="1100" b="1" i="0" u="none" baseline="0">
              <a:solidFill>
                <a:srgbClr val="000000"/>
              </a:solidFill>
              <a:latin typeface="ＭＳ Ｐゴシック"/>
              <a:ea typeface="ＭＳ Ｐゴシック"/>
              <a:cs typeface="ＭＳ Ｐゴシック"/>
            </a:rPr>
            <a:t>資本金のない個人業者の場合は『</a:t>
          </a:r>
          <a:r>
            <a:rPr lang="en-US" cap="none" sz="1100" b="1" i="0" u="none" baseline="0">
              <a:solidFill>
                <a:srgbClr val="000000"/>
              </a:solidFill>
              <a:latin typeface="ＭＳ Ｐゴシック"/>
              <a:ea typeface="ＭＳ Ｐゴシック"/>
              <a:cs typeface="ＭＳ Ｐゴシック"/>
            </a:rPr>
            <a:t>0</a:t>
          </a:r>
          <a:r>
            <a:rPr lang="en-US" cap="none" sz="1100" b="1" i="0" u="none" baseline="0">
              <a:solidFill>
                <a:srgbClr val="000000"/>
              </a:solidFill>
              <a:latin typeface="ＭＳ Ｐゴシック"/>
              <a:ea typeface="ＭＳ Ｐゴシック"/>
              <a:cs typeface="ＭＳ Ｐゴシック"/>
            </a:rPr>
            <a:t>』を入力してください。</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20</xdr:col>
      <xdr:colOff>409575</xdr:colOff>
      <xdr:row>11</xdr:row>
      <xdr:rowOff>66675</xdr:rowOff>
    </xdr:from>
    <xdr:ext cx="76200" cy="209550"/>
    <xdr:sp fLocksText="0">
      <xdr:nvSpPr>
        <xdr:cNvPr id="1" name="Text Box 1"/>
        <xdr:cNvSpPr txBox="1">
          <a:spLocks noChangeArrowheads="1"/>
        </xdr:cNvSpPr>
      </xdr:nvSpPr>
      <xdr:spPr>
        <a:xfrm>
          <a:off x="10458450" y="30003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4</xdr:col>
      <xdr:colOff>314325</xdr:colOff>
      <xdr:row>7</xdr:row>
      <xdr:rowOff>47625</xdr:rowOff>
    </xdr:from>
    <xdr:to>
      <xdr:col>8</xdr:col>
      <xdr:colOff>342900</xdr:colOff>
      <xdr:row>12</xdr:row>
      <xdr:rowOff>95250</xdr:rowOff>
    </xdr:to>
    <xdr:sp fLocksText="0">
      <xdr:nvSpPr>
        <xdr:cNvPr id="2" name="Text Box 8"/>
        <xdr:cNvSpPr txBox="1">
          <a:spLocks noChangeArrowheads="1"/>
        </xdr:cNvSpPr>
      </xdr:nvSpPr>
      <xdr:spPr>
        <a:xfrm>
          <a:off x="2714625" y="1838325"/>
          <a:ext cx="1400175" cy="1476375"/>
        </a:xfrm>
        <a:prstGeom prst="rect">
          <a:avLst/>
        </a:prstGeom>
        <a:solidFill>
          <a:srgbClr val="FFFFFF"/>
        </a:solid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581025</xdr:colOff>
      <xdr:row>7</xdr:row>
      <xdr:rowOff>47625</xdr:rowOff>
    </xdr:from>
    <xdr:to>
      <xdr:col>18</xdr:col>
      <xdr:colOff>19050</xdr:colOff>
      <xdr:row>12</xdr:row>
      <xdr:rowOff>180975</xdr:rowOff>
    </xdr:to>
    <xdr:sp>
      <xdr:nvSpPr>
        <xdr:cNvPr id="3" name="Oval 9"/>
        <xdr:cNvSpPr>
          <a:spLocks/>
        </xdr:cNvSpPr>
      </xdr:nvSpPr>
      <xdr:spPr>
        <a:xfrm>
          <a:off x="6858000" y="1838325"/>
          <a:ext cx="1590675" cy="1562100"/>
        </a:xfrm>
        <a:prstGeom prst="ellipse">
          <a:avLst/>
        </a:prstGeom>
        <a:solidFill>
          <a:srgbClr val="FFFFFF"/>
        </a:solid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333375</xdr:colOff>
      <xdr:row>5</xdr:row>
      <xdr:rowOff>190500</xdr:rowOff>
    </xdr:from>
    <xdr:to>
      <xdr:col>17</xdr:col>
      <xdr:colOff>342900</xdr:colOff>
      <xdr:row>6</xdr:row>
      <xdr:rowOff>161925</xdr:rowOff>
    </xdr:to>
    <xdr:sp>
      <xdr:nvSpPr>
        <xdr:cNvPr id="4" name="Text Box 10"/>
        <xdr:cNvSpPr txBox="1">
          <a:spLocks noChangeArrowheads="1"/>
        </xdr:cNvSpPr>
      </xdr:nvSpPr>
      <xdr:spPr>
        <a:xfrm>
          <a:off x="7391400" y="1485900"/>
          <a:ext cx="1038225" cy="257175"/>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使用印</a:t>
          </a:r>
        </a:p>
      </xdr:txBody>
    </xdr:sp>
    <xdr:clientData/>
  </xdr:twoCellAnchor>
  <xdr:twoCellAnchor>
    <xdr:from>
      <xdr:col>6</xdr:col>
      <xdr:colOff>161925</xdr:colOff>
      <xdr:row>5</xdr:row>
      <xdr:rowOff>180975</xdr:rowOff>
    </xdr:from>
    <xdr:to>
      <xdr:col>8</xdr:col>
      <xdr:colOff>247650</xdr:colOff>
      <xdr:row>6</xdr:row>
      <xdr:rowOff>152400</xdr:rowOff>
    </xdr:to>
    <xdr:sp>
      <xdr:nvSpPr>
        <xdr:cNvPr id="5" name="Text Box 11"/>
        <xdr:cNvSpPr txBox="1">
          <a:spLocks noChangeArrowheads="1"/>
        </xdr:cNvSpPr>
      </xdr:nvSpPr>
      <xdr:spPr>
        <a:xfrm>
          <a:off x="3248025" y="1476375"/>
          <a:ext cx="771525" cy="257175"/>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社　　印</a:t>
          </a:r>
        </a:p>
      </xdr:txBody>
    </xdr:sp>
    <xdr:clientData/>
  </xdr:twoCellAnchor>
  <xdr:twoCellAnchor>
    <xdr:from>
      <xdr:col>18</xdr:col>
      <xdr:colOff>57150</xdr:colOff>
      <xdr:row>34</xdr:row>
      <xdr:rowOff>171450</xdr:rowOff>
    </xdr:from>
    <xdr:to>
      <xdr:col>22</xdr:col>
      <xdr:colOff>571500</xdr:colOff>
      <xdr:row>35</xdr:row>
      <xdr:rowOff>209550</xdr:rowOff>
    </xdr:to>
    <xdr:sp>
      <xdr:nvSpPr>
        <xdr:cNvPr id="6" name="Text Box 1069"/>
        <xdr:cNvSpPr txBox="1">
          <a:spLocks noChangeArrowheads="1"/>
        </xdr:cNvSpPr>
      </xdr:nvSpPr>
      <xdr:spPr>
        <a:xfrm>
          <a:off x="8486775" y="8201025"/>
          <a:ext cx="3505200" cy="32385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様式１の契約を締結する営業所のデータが入ります。</a:t>
          </a:r>
        </a:p>
      </xdr:txBody>
    </xdr:sp>
    <xdr:clientData/>
  </xdr:twoCellAnchor>
  <xdr:twoCellAnchor>
    <xdr:from>
      <xdr:col>18</xdr:col>
      <xdr:colOff>28575</xdr:colOff>
      <xdr:row>36</xdr:row>
      <xdr:rowOff>57150</xdr:rowOff>
    </xdr:from>
    <xdr:to>
      <xdr:col>22</xdr:col>
      <xdr:colOff>657225</xdr:colOff>
      <xdr:row>37</xdr:row>
      <xdr:rowOff>133350</xdr:rowOff>
    </xdr:to>
    <xdr:sp>
      <xdr:nvSpPr>
        <xdr:cNvPr id="7" name="Text Box 1069"/>
        <xdr:cNvSpPr txBox="1">
          <a:spLocks noChangeArrowheads="1"/>
        </xdr:cNvSpPr>
      </xdr:nvSpPr>
      <xdr:spPr>
        <a:xfrm>
          <a:off x="8458200" y="8629650"/>
          <a:ext cx="3619500" cy="333375"/>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内容が異なる場合は、修正したものを入力してください。</a:t>
          </a:r>
        </a:p>
      </xdr:txBody>
    </xdr:sp>
    <xdr:clientData/>
  </xdr:twoCellAnchor>
  <xdr:twoCellAnchor>
    <xdr:from>
      <xdr:col>18</xdr:col>
      <xdr:colOff>38100</xdr:colOff>
      <xdr:row>37</xdr:row>
      <xdr:rowOff>133350</xdr:rowOff>
    </xdr:from>
    <xdr:to>
      <xdr:col>22</xdr:col>
      <xdr:colOff>666750</xdr:colOff>
      <xdr:row>38</xdr:row>
      <xdr:rowOff>209550</xdr:rowOff>
    </xdr:to>
    <xdr:sp>
      <xdr:nvSpPr>
        <xdr:cNvPr id="8" name="Text Box 1069"/>
        <xdr:cNvSpPr txBox="1">
          <a:spLocks noChangeArrowheads="1"/>
        </xdr:cNvSpPr>
      </xdr:nvSpPr>
      <xdr:spPr>
        <a:xfrm>
          <a:off x="8467725" y="8963025"/>
          <a:ext cx="3619500" cy="333375"/>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印は登録する営業所の印を押してください。</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104775</xdr:colOff>
      <xdr:row>75</xdr:row>
      <xdr:rowOff>28575</xdr:rowOff>
    </xdr:from>
    <xdr:to>
      <xdr:col>14</xdr:col>
      <xdr:colOff>476250</xdr:colOff>
      <xdr:row>77</xdr:row>
      <xdr:rowOff>180975</xdr:rowOff>
    </xdr:to>
    <xdr:sp>
      <xdr:nvSpPr>
        <xdr:cNvPr id="1" name="Text Box 1038"/>
        <xdr:cNvSpPr txBox="1">
          <a:spLocks noChangeArrowheads="1"/>
        </xdr:cNvSpPr>
      </xdr:nvSpPr>
      <xdr:spPr>
        <a:xfrm>
          <a:off x="5572125" y="13154025"/>
          <a:ext cx="2438400" cy="64770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期間を変更される場合は、入力してください。</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190500</xdr:colOff>
      <xdr:row>10</xdr:row>
      <xdr:rowOff>219075</xdr:rowOff>
    </xdr:from>
    <xdr:to>
      <xdr:col>23</xdr:col>
      <xdr:colOff>190500</xdr:colOff>
      <xdr:row>25</xdr:row>
      <xdr:rowOff>228600</xdr:rowOff>
    </xdr:to>
    <xdr:sp>
      <xdr:nvSpPr>
        <xdr:cNvPr id="1" name="Line 1"/>
        <xdr:cNvSpPr>
          <a:spLocks/>
        </xdr:cNvSpPr>
      </xdr:nvSpPr>
      <xdr:spPr>
        <a:xfrm>
          <a:off x="4686300" y="2933700"/>
          <a:ext cx="0" cy="359092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9525</xdr:colOff>
      <xdr:row>0</xdr:row>
      <xdr:rowOff>142875</xdr:rowOff>
    </xdr:from>
    <xdr:to>
      <xdr:col>24</xdr:col>
      <xdr:colOff>9525</xdr:colOff>
      <xdr:row>10</xdr:row>
      <xdr:rowOff>180975</xdr:rowOff>
    </xdr:to>
    <xdr:sp>
      <xdr:nvSpPr>
        <xdr:cNvPr id="2" name="Line 3"/>
        <xdr:cNvSpPr>
          <a:spLocks/>
        </xdr:cNvSpPr>
      </xdr:nvSpPr>
      <xdr:spPr>
        <a:xfrm flipV="1">
          <a:off x="4705350" y="142875"/>
          <a:ext cx="0" cy="275272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00&#26032;&#36039;&#26684;&#23529;&#26619;&#30003;&#35531;&#26360;&#65288;&#24314;&#35373;&#24037;&#20107;&#65289;&#21029;&#32025;&#65297;_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00&#26032;&#36039;&#26684;&#23529;&#26619;&#30003;&#35531;&#26360;&#65288;&#35373;&#35336;&#12539;&#28204;&#37327;&#65289;&#21029;&#32025;&#65298;_&#6529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入力時の注意事項"/>
      <sheetName val="提出書類一覧"/>
      <sheetName val="様式１（申請者）"/>
      <sheetName val="様式２（資本金等）"/>
      <sheetName val="様式３（申請業種）"/>
      <sheetName val="様式４（契約実績他）"/>
      <sheetName val="様式５（工事経歴書）"/>
      <sheetName val="様式６（委任状）"/>
      <sheetName val="様式７（受付証）"/>
    </sheetNames>
    <sheetDataSet>
      <sheetData sheetId="2">
        <row r="68">
          <cell r="A68">
            <v>1</v>
          </cell>
        </row>
        <row r="69">
          <cell r="A69">
            <v>2</v>
          </cell>
          <cell r="B69" t="str">
            <v>国土交通大臣</v>
          </cell>
          <cell r="C69" t="str">
            <v>一般</v>
          </cell>
          <cell r="D69" t="str">
            <v>新規</v>
          </cell>
          <cell r="E69" t="str">
            <v>愛知県</v>
          </cell>
          <cell r="F69" t="str">
            <v>北名古屋市</v>
          </cell>
          <cell r="G69" t="str">
            <v>株式会社</v>
          </cell>
          <cell r="H69">
            <v>1</v>
          </cell>
          <cell r="I69" t="str">
            <v>加入</v>
          </cell>
          <cell r="J69" t="str">
            <v>承認済</v>
          </cell>
          <cell r="K69" t="str">
            <v>平成</v>
          </cell>
          <cell r="L69" t="str">
            <v>有</v>
          </cell>
          <cell r="M69" t="str">
            <v>達成</v>
          </cell>
          <cell r="N69">
            <v>26</v>
          </cell>
        </row>
        <row r="70">
          <cell r="A70">
            <v>3</v>
          </cell>
          <cell r="B70" t="str">
            <v>愛知県知事</v>
          </cell>
          <cell r="C70" t="str">
            <v>特定</v>
          </cell>
          <cell r="D70" t="str">
            <v>登録実績有</v>
          </cell>
          <cell r="E70" t="str">
            <v>北海道</v>
          </cell>
          <cell r="F70" t="str">
            <v>西春日井郡豊山町</v>
          </cell>
          <cell r="G70" t="str">
            <v>有限会社</v>
          </cell>
          <cell r="H70">
            <v>2</v>
          </cell>
          <cell r="I70" t="str">
            <v>未加入</v>
          </cell>
          <cell r="J70" t="str">
            <v>未認証</v>
          </cell>
          <cell r="K70" t="str">
            <v>昭和</v>
          </cell>
          <cell r="L70" t="str">
            <v>無</v>
          </cell>
          <cell r="M70" t="str">
            <v>未達成</v>
          </cell>
          <cell r="N70">
            <v>27</v>
          </cell>
        </row>
        <row r="71">
          <cell r="A71">
            <v>4</v>
          </cell>
          <cell r="B71" t="str">
            <v>北海道知事</v>
          </cell>
          <cell r="E71" t="str">
            <v>青森県</v>
          </cell>
          <cell r="F71" t="str">
            <v>名古屋市千種区</v>
          </cell>
          <cell r="G71" t="str">
            <v>合資会社</v>
          </cell>
          <cell r="H71">
            <v>3</v>
          </cell>
          <cell r="K71" t="str">
            <v>大正</v>
          </cell>
          <cell r="N71">
            <v>28</v>
          </cell>
        </row>
        <row r="72">
          <cell r="A72">
            <v>5</v>
          </cell>
          <cell r="B72" t="str">
            <v>青森県知事</v>
          </cell>
          <cell r="E72" t="str">
            <v>岩手県</v>
          </cell>
          <cell r="F72" t="str">
            <v>名古屋市東区</v>
          </cell>
          <cell r="G72" t="str">
            <v>合名会社</v>
          </cell>
          <cell r="H72">
            <v>4</v>
          </cell>
          <cell r="K72" t="str">
            <v>明治</v>
          </cell>
        </row>
        <row r="73">
          <cell r="A73">
            <v>6</v>
          </cell>
          <cell r="B73" t="str">
            <v>岩手県知事</v>
          </cell>
          <cell r="E73" t="str">
            <v>宮城県</v>
          </cell>
          <cell r="F73" t="str">
            <v>名古屋市北区</v>
          </cell>
          <cell r="G73" t="str">
            <v>協同組合</v>
          </cell>
          <cell r="H73">
            <v>5</v>
          </cell>
        </row>
        <row r="74">
          <cell r="A74">
            <v>7</v>
          </cell>
          <cell r="B74" t="str">
            <v>宮城県知事</v>
          </cell>
          <cell r="E74" t="str">
            <v>秋田県</v>
          </cell>
          <cell r="F74" t="str">
            <v>名古屋市西区</v>
          </cell>
          <cell r="G74" t="str">
            <v>協業組合</v>
          </cell>
          <cell r="H74">
            <v>6</v>
          </cell>
        </row>
        <row r="75">
          <cell r="A75">
            <v>8</v>
          </cell>
          <cell r="B75" t="str">
            <v>秋田県知事</v>
          </cell>
          <cell r="E75" t="str">
            <v>山形県</v>
          </cell>
          <cell r="F75" t="str">
            <v>名古屋市中村区</v>
          </cell>
          <cell r="G75" t="str">
            <v>企業組合</v>
          </cell>
          <cell r="H75">
            <v>7</v>
          </cell>
        </row>
        <row r="76">
          <cell r="A76">
            <v>9</v>
          </cell>
          <cell r="B76" t="str">
            <v>山形県知事</v>
          </cell>
          <cell r="E76" t="str">
            <v>福島県</v>
          </cell>
          <cell r="F76" t="str">
            <v>名古屋市中区</v>
          </cell>
          <cell r="G76" t="str">
            <v>財団法人</v>
          </cell>
          <cell r="H76">
            <v>8</v>
          </cell>
        </row>
        <row r="77">
          <cell r="A77">
            <v>10</v>
          </cell>
          <cell r="B77" t="str">
            <v>福島県知事</v>
          </cell>
          <cell r="E77" t="str">
            <v>茨城県</v>
          </cell>
          <cell r="F77" t="str">
            <v>名古屋市昭和区</v>
          </cell>
          <cell r="G77" t="str">
            <v>社団法人</v>
          </cell>
          <cell r="H77">
            <v>9</v>
          </cell>
        </row>
        <row r="78">
          <cell r="A78">
            <v>11</v>
          </cell>
          <cell r="B78" t="str">
            <v>茨城県知事</v>
          </cell>
          <cell r="E78" t="str">
            <v>栃木県</v>
          </cell>
          <cell r="F78" t="str">
            <v>名古屋市瑞穂区</v>
          </cell>
          <cell r="G78" t="str">
            <v>医療法人</v>
          </cell>
          <cell r="H78">
            <v>10</v>
          </cell>
        </row>
        <row r="79">
          <cell r="A79">
            <v>12</v>
          </cell>
          <cell r="B79" t="str">
            <v>栃木県知事</v>
          </cell>
          <cell r="E79" t="str">
            <v>群馬県</v>
          </cell>
          <cell r="F79" t="str">
            <v>名古屋市熱田区</v>
          </cell>
          <cell r="G79" t="str">
            <v>学校法人</v>
          </cell>
          <cell r="H79">
            <v>11</v>
          </cell>
        </row>
        <row r="80">
          <cell r="A80">
            <v>13</v>
          </cell>
          <cell r="B80" t="str">
            <v>群馬県知事</v>
          </cell>
          <cell r="E80" t="str">
            <v>埼玉県</v>
          </cell>
          <cell r="F80" t="str">
            <v>名古屋市中川区</v>
          </cell>
          <cell r="G80" t="str">
            <v>監査法人</v>
          </cell>
          <cell r="H80">
            <v>12</v>
          </cell>
        </row>
        <row r="81">
          <cell r="A81">
            <v>14</v>
          </cell>
          <cell r="B81" t="str">
            <v>埼玉県知事</v>
          </cell>
          <cell r="E81" t="str">
            <v>千葉県</v>
          </cell>
          <cell r="F81" t="str">
            <v>名古屋市港区</v>
          </cell>
          <cell r="G81" t="str">
            <v>社会福祉法人</v>
          </cell>
          <cell r="H81">
            <v>13</v>
          </cell>
        </row>
        <row r="82">
          <cell r="A82">
            <v>15</v>
          </cell>
          <cell r="B82" t="str">
            <v>千葉県知事</v>
          </cell>
          <cell r="E82" t="str">
            <v>東京都</v>
          </cell>
          <cell r="F82" t="str">
            <v>名古屋市南区</v>
          </cell>
          <cell r="G82" t="str">
            <v>職業訓練法人</v>
          </cell>
          <cell r="H82">
            <v>14</v>
          </cell>
        </row>
        <row r="83">
          <cell r="A83">
            <v>16</v>
          </cell>
          <cell r="B83" t="str">
            <v>東京都知事</v>
          </cell>
          <cell r="E83" t="str">
            <v>神奈川県</v>
          </cell>
          <cell r="F83" t="str">
            <v>名古屋市守山区</v>
          </cell>
          <cell r="G83" t="str">
            <v>独立行政法人</v>
          </cell>
          <cell r="H83">
            <v>15</v>
          </cell>
        </row>
        <row r="84">
          <cell r="A84">
            <v>17</v>
          </cell>
          <cell r="B84" t="str">
            <v>神奈川県知事</v>
          </cell>
          <cell r="E84" t="str">
            <v>新潟県</v>
          </cell>
          <cell r="F84" t="str">
            <v>名古屋市緑区</v>
          </cell>
          <cell r="G84" t="str">
            <v>特定非営利活動法人</v>
          </cell>
          <cell r="H84">
            <v>16</v>
          </cell>
        </row>
        <row r="85">
          <cell r="A85">
            <v>18</v>
          </cell>
          <cell r="B85" t="str">
            <v>新潟県知事</v>
          </cell>
          <cell r="E85" t="str">
            <v>富山県</v>
          </cell>
          <cell r="F85" t="str">
            <v>名古屋市名東区</v>
          </cell>
          <cell r="G85" t="str">
            <v>中間法人</v>
          </cell>
          <cell r="H85">
            <v>17</v>
          </cell>
        </row>
        <row r="86">
          <cell r="A86">
            <v>19</v>
          </cell>
          <cell r="B86" t="str">
            <v>富山県知事</v>
          </cell>
          <cell r="E86" t="str">
            <v>石川県</v>
          </cell>
          <cell r="F86" t="str">
            <v>名古屋市天白区</v>
          </cell>
          <cell r="G86" t="str">
            <v>一般社団法人</v>
          </cell>
          <cell r="H86">
            <v>18</v>
          </cell>
        </row>
        <row r="87">
          <cell r="A87">
            <v>20</v>
          </cell>
          <cell r="B87" t="str">
            <v>石川県知事</v>
          </cell>
          <cell r="E87" t="str">
            <v>福井県</v>
          </cell>
          <cell r="F87" t="str">
            <v>豊橋市</v>
          </cell>
          <cell r="G87" t="str">
            <v>一般財団法人</v>
          </cell>
          <cell r="H87">
            <v>19</v>
          </cell>
        </row>
        <row r="88">
          <cell r="A88">
            <v>21</v>
          </cell>
          <cell r="B88" t="str">
            <v>福井県知事</v>
          </cell>
          <cell r="E88" t="str">
            <v>山梨県</v>
          </cell>
          <cell r="F88" t="str">
            <v>岡崎市</v>
          </cell>
          <cell r="G88" t="str">
            <v>公益社団法人</v>
          </cell>
          <cell r="H88">
            <v>20</v>
          </cell>
        </row>
        <row r="89">
          <cell r="A89">
            <v>22</v>
          </cell>
          <cell r="B89" t="str">
            <v>山梨県知事</v>
          </cell>
          <cell r="E89" t="str">
            <v>長野県</v>
          </cell>
          <cell r="F89" t="str">
            <v>一宮市</v>
          </cell>
          <cell r="G89" t="str">
            <v>公益財団法人</v>
          </cell>
          <cell r="H89">
            <v>21</v>
          </cell>
        </row>
        <row r="90">
          <cell r="A90">
            <v>23</v>
          </cell>
          <cell r="B90" t="str">
            <v>長野県知事</v>
          </cell>
          <cell r="E90" t="str">
            <v>岐阜県</v>
          </cell>
          <cell r="F90" t="str">
            <v>瀬戸市</v>
          </cell>
          <cell r="G90" t="str">
            <v>相互会社</v>
          </cell>
          <cell r="H90">
            <v>22</v>
          </cell>
        </row>
        <row r="91">
          <cell r="A91">
            <v>24</v>
          </cell>
          <cell r="B91" t="str">
            <v>岐阜県知事</v>
          </cell>
          <cell r="E91" t="str">
            <v>静岡県</v>
          </cell>
          <cell r="F91" t="str">
            <v>半田市</v>
          </cell>
          <cell r="H91">
            <v>23</v>
          </cell>
        </row>
        <row r="92">
          <cell r="A92">
            <v>25</v>
          </cell>
          <cell r="B92" t="str">
            <v>静岡県知事</v>
          </cell>
          <cell r="E92" t="str">
            <v>三重県</v>
          </cell>
          <cell r="F92" t="str">
            <v>春日井市</v>
          </cell>
          <cell r="H92">
            <v>24</v>
          </cell>
        </row>
        <row r="93">
          <cell r="A93">
            <v>26</v>
          </cell>
          <cell r="B93" t="str">
            <v>三重県知事</v>
          </cell>
          <cell r="E93" t="str">
            <v>滋賀県</v>
          </cell>
          <cell r="F93" t="str">
            <v>豊川市</v>
          </cell>
          <cell r="H93">
            <v>25</v>
          </cell>
        </row>
        <row r="94">
          <cell r="A94">
            <v>27</v>
          </cell>
          <cell r="B94" t="str">
            <v>滋賀県知事</v>
          </cell>
          <cell r="E94" t="str">
            <v>京都府</v>
          </cell>
          <cell r="F94" t="str">
            <v>津島市</v>
          </cell>
          <cell r="H94">
            <v>26</v>
          </cell>
        </row>
        <row r="95">
          <cell r="A95">
            <v>28</v>
          </cell>
          <cell r="B95" t="str">
            <v>京都府知事</v>
          </cell>
          <cell r="E95" t="str">
            <v>大阪府</v>
          </cell>
          <cell r="F95" t="str">
            <v>碧南市</v>
          </cell>
          <cell r="H95">
            <v>27</v>
          </cell>
        </row>
        <row r="96">
          <cell r="A96">
            <v>29</v>
          </cell>
          <cell r="B96" t="str">
            <v>大阪府知事</v>
          </cell>
          <cell r="E96" t="str">
            <v>兵庫県</v>
          </cell>
          <cell r="F96" t="str">
            <v>刈谷市</v>
          </cell>
          <cell r="H96">
            <v>28</v>
          </cell>
        </row>
        <row r="97">
          <cell r="A97">
            <v>30</v>
          </cell>
          <cell r="B97" t="str">
            <v>兵庫県知事</v>
          </cell>
          <cell r="E97" t="str">
            <v>奈良県</v>
          </cell>
          <cell r="F97" t="str">
            <v>豊田市</v>
          </cell>
          <cell r="H97">
            <v>29</v>
          </cell>
        </row>
        <row r="98">
          <cell r="A98">
            <v>31</v>
          </cell>
          <cell r="B98" t="str">
            <v>奈良県知事</v>
          </cell>
          <cell r="E98" t="str">
            <v>和歌山県</v>
          </cell>
          <cell r="F98" t="str">
            <v>安城市</v>
          </cell>
          <cell r="H98">
            <v>30</v>
          </cell>
        </row>
        <row r="99">
          <cell r="A99">
            <v>32</v>
          </cell>
          <cell r="B99" t="str">
            <v>和歌山県知事</v>
          </cell>
          <cell r="E99" t="str">
            <v>島根県</v>
          </cell>
          <cell r="F99" t="str">
            <v>西尾市</v>
          </cell>
          <cell r="H99">
            <v>31</v>
          </cell>
        </row>
        <row r="100">
          <cell r="A100">
            <v>33</v>
          </cell>
          <cell r="B100" t="str">
            <v>島根県知事</v>
          </cell>
          <cell r="E100" t="str">
            <v>鳥取県</v>
          </cell>
          <cell r="F100" t="str">
            <v>蒲郡市</v>
          </cell>
          <cell r="H100">
            <v>32</v>
          </cell>
        </row>
        <row r="101">
          <cell r="A101">
            <v>34</v>
          </cell>
          <cell r="B101" t="str">
            <v>鳥取県知事</v>
          </cell>
          <cell r="E101" t="str">
            <v>岡山県</v>
          </cell>
          <cell r="F101" t="str">
            <v>犬山市</v>
          </cell>
          <cell r="H101">
            <v>33</v>
          </cell>
        </row>
        <row r="102">
          <cell r="A102">
            <v>35</v>
          </cell>
          <cell r="B102" t="str">
            <v>岡山県知事</v>
          </cell>
          <cell r="E102" t="str">
            <v>広島県</v>
          </cell>
          <cell r="F102" t="str">
            <v>常滑市</v>
          </cell>
          <cell r="H102">
            <v>34</v>
          </cell>
        </row>
        <row r="103">
          <cell r="A103">
            <v>36</v>
          </cell>
          <cell r="B103" t="str">
            <v>広島県知事</v>
          </cell>
          <cell r="E103" t="str">
            <v>山口県</v>
          </cell>
          <cell r="F103" t="str">
            <v>江南市</v>
          </cell>
          <cell r="H103">
            <v>35</v>
          </cell>
        </row>
        <row r="104">
          <cell r="A104">
            <v>37</v>
          </cell>
          <cell r="B104" t="str">
            <v>山口県知事</v>
          </cell>
          <cell r="E104" t="str">
            <v>徳島県</v>
          </cell>
          <cell r="F104" t="str">
            <v>小牧市</v>
          </cell>
          <cell r="H104">
            <v>36</v>
          </cell>
        </row>
        <row r="105">
          <cell r="A105">
            <v>38</v>
          </cell>
          <cell r="B105" t="str">
            <v>徳島県知事</v>
          </cell>
          <cell r="E105" t="str">
            <v>香川県</v>
          </cell>
          <cell r="F105" t="str">
            <v>稲沢市</v>
          </cell>
          <cell r="H105">
            <v>37</v>
          </cell>
        </row>
        <row r="106">
          <cell r="A106">
            <v>39</v>
          </cell>
          <cell r="B106" t="str">
            <v>香川県知事</v>
          </cell>
          <cell r="E106" t="str">
            <v>愛媛県</v>
          </cell>
          <cell r="F106" t="str">
            <v>新城市</v>
          </cell>
          <cell r="H106">
            <v>38</v>
          </cell>
        </row>
        <row r="107">
          <cell r="A107">
            <v>40</v>
          </cell>
          <cell r="B107" t="str">
            <v>愛媛県知事</v>
          </cell>
          <cell r="E107" t="str">
            <v>高知県</v>
          </cell>
          <cell r="F107" t="str">
            <v>東海市</v>
          </cell>
          <cell r="H107">
            <v>39</v>
          </cell>
        </row>
        <row r="108">
          <cell r="A108">
            <v>41</v>
          </cell>
          <cell r="B108" t="str">
            <v>高知県知事</v>
          </cell>
          <cell r="E108" t="str">
            <v>福岡県</v>
          </cell>
          <cell r="F108" t="str">
            <v>大府市</v>
          </cell>
          <cell r="H108">
            <v>40</v>
          </cell>
        </row>
        <row r="109">
          <cell r="A109">
            <v>42</v>
          </cell>
          <cell r="B109" t="str">
            <v>福岡県知事</v>
          </cell>
          <cell r="E109" t="str">
            <v>佐賀県</v>
          </cell>
          <cell r="F109" t="str">
            <v>知多市</v>
          </cell>
          <cell r="H109">
            <v>41</v>
          </cell>
        </row>
        <row r="110">
          <cell r="A110">
            <v>43</v>
          </cell>
          <cell r="B110" t="str">
            <v>佐賀県知事</v>
          </cell>
          <cell r="E110" t="str">
            <v>長崎県</v>
          </cell>
          <cell r="F110" t="str">
            <v>知立市</v>
          </cell>
          <cell r="H110">
            <v>42</v>
          </cell>
        </row>
        <row r="111">
          <cell r="A111">
            <v>44</v>
          </cell>
          <cell r="B111" t="str">
            <v>長崎県知事</v>
          </cell>
          <cell r="E111" t="str">
            <v>熊本県</v>
          </cell>
          <cell r="F111" t="str">
            <v>尾張旭市</v>
          </cell>
          <cell r="H111">
            <v>43</v>
          </cell>
        </row>
        <row r="112">
          <cell r="A112">
            <v>45</v>
          </cell>
          <cell r="B112" t="str">
            <v>熊本県知事</v>
          </cell>
          <cell r="E112" t="str">
            <v>大分県</v>
          </cell>
          <cell r="F112" t="str">
            <v>高浜市</v>
          </cell>
          <cell r="H112">
            <v>44</v>
          </cell>
        </row>
        <row r="113">
          <cell r="A113">
            <v>46</v>
          </cell>
          <cell r="B113" t="str">
            <v>大分県知事</v>
          </cell>
          <cell r="E113" t="str">
            <v>宮崎県</v>
          </cell>
          <cell r="F113" t="str">
            <v>岩倉市</v>
          </cell>
          <cell r="H113">
            <v>45</v>
          </cell>
        </row>
        <row r="114">
          <cell r="A114">
            <v>47</v>
          </cell>
          <cell r="B114" t="str">
            <v>宮崎県知事</v>
          </cell>
          <cell r="E114" t="str">
            <v>鹿児島県</v>
          </cell>
          <cell r="F114" t="str">
            <v>豊明市</v>
          </cell>
          <cell r="H114">
            <v>46</v>
          </cell>
        </row>
        <row r="115">
          <cell r="A115">
            <v>48</v>
          </cell>
          <cell r="B115" t="str">
            <v>鹿児島県知事</v>
          </cell>
          <cell r="E115" t="str">
            <v>沖縄県</v>
          </cell>
          <cell r="F115" t="str">
            <v>田原市</v>
          </cell>
          <cell r="H115">
            <v>47</v>
          </cell>
        </row>
        <row r="116">
          <cell r="A116">
            <v>49</v>
          </cell>
          <cell r="B116" t="str">
            <v>沖縄県知事</v>
          </cell>
          <cell r="F116" t="str">
            <v>日進市</v>
          </cell>
          <cell r="H116">
            <v>48</v>
          </cell>
        </row>
        <row r="117">
          <cell r="A117">
            <v>50</v>
          </cell>
          <cell r="F117" t="str">
            <v>愛西市</v>
          </cell>
          <cell r="H117">
            <v>49</v>
          </cell>
        </row>
        <row r="118">
          <cell r="A118">
            <v>51</v>
          </cell>
          <cell r="F118" t="str">
            <v>清須市</v>
          </cell>
          <cell r="H118">
            <v>50</v>
          </cell>
        </row>
        <row r="119">
          <cell r="A119">
            <v>52</v>
          </cell>
          <cell r="F119" t="str">
            <v>弥富市</v>
          </cell>
          <cell r="H119">
            <v>51</v>
          </cell>
        </row>
        <row r="120">
          <cell r="A120">
            <v>53</v>
          </cell>
          <cell r="F120" t="str">
            <v>みよし市</v>
          </cell>
          <cell r="H120">
            <v>52</v>
          </cell>
        </row>
        <row r="121">
          <cell r="A121">
            <v>54</v>
          </cell>
          <cell r="F121" t="str">
            <v>あま市</v>
          </cell>
          <cell r="H121">
            <v>53</v>
          </cell>
        </row>
        <row r="122">
          <cell r="A122">
            <v>55</v>
          </cell>
          <cell r="F122" t="str">
            <v>愛知郡東郷町</v>
          </cell>
          <cell r="H122">
            <v>54</v>
          </cell>
        </row>
        <row r="123">
          <cell r="A123">
            <v>56</v>
          </cell>
          <cell r="F123" t="str">
            <v>愛知郡長久手町</v>
          </cell>
          <cell r="H123">
            <v>55</v>
          </cell>
        </row>
        <row r="124">
          <cell r="A124">
            <v>57</v>
          </cell>
          <cell r="F124" t="str">
            <v>丹羽郡扶桑町</v>
          </cell>
          <cell r="H124">
            <v>56</v>
          </cell>
        </row>
        <row r="125">
          <cell r="A125">
            <v>58</v>
          </cell>
          <cell r="F125" t="str">
            <v>丹羽郡大口町</v>
          </cell>
          <cell r="H125">
            <v>57</v>
          </cell>
        </row>
        <row r="126">
          <cell r="A126">
            <v>59</v>
          </cell>
          <cell r="F126" t="str">
            <v>海部郡大治町</v>
          </cell>
          <cell r="H126">
            <v>58</v>
          </cell>
        </row>
        <row r="127">
          <cell r="A127">
            <v>60</v>
          </cell>
          <cell r="F127" t="str">
            <v>海部郡蟹江町</v>
          </cell>
          <cell r="H127">
            <v>59</v>
          </cell>
        </row>
        <row r="128">
          <cell r="A128">
            <v>61</v>
          </cell>
          <cell r="F128" t="str">
            <v>海部郡飛島村</v>
          </cell>
          <cell r="H128">
            <v>60</v>
          </cell>
        </row>
        <row r="129">
          <cell r="A129">
            <v>62</v>
          </cell>
          <cell r="F129" t="str">
            <v>知多郡阿久比町</v>
          </cell>
          <cell r="H129">
            <v>61</v>
          </cell>
        </row>
        <row r="130">
          <cell r="A130">
            <v>63</v>
          </cell>
          <cell r="F130" t="str">
            <v>知多郡東浦町</v>
          </cell>
          <cell r="H130">
            <v>62</v>
          </cell>
        </row>
        <row r="131">
          <cell r="A131">
            <v>64</v>
          </cell>
          <cell r="F131" t="str">
            <v>知多郡南知多町</v>
          </cell>
          <cell r="H131">
            <v>63</v>
          </cell>
        </row>
        <row r="132">
          <cell r="A132">
            <v>65</v>
          </cell>
          <cell r="F132" t="str">
            <v>知多郡美浜町</v>
          </cell>
        </row>
        <row r="133">
          <cell r="A133">
            <v>66</v>
          </cell>
          <cell r="F133" t="str">
            <v>知多郡武豊町</v>
          </cell>
        </row>
        <row r="134">
          <cell r="A134">
            <v>67</v>
          </cell>
          <cell r="F134" t="str">
            <v>幡豆郡幸田町</v>
          </cell>
        </row>
        <row r="135">
          <cell r="A135">
            <v>68</v>
          </cell>
          <cell r="F135" t="str">
            <v>北設楽郡設楽町</v>
          </cell>
        </row>
        <row r="136">
          <cell r="A136">
            <v>69</v>
          </cell>
          <cell r="F136" t="str">
            <v>北設楽郡東栄町</v>
          </cell>
        </row>
        <row r="137">
          <cell r="A137">
            <v>70</v>
          </cell>
          <cell r="F137" t="str">
            <v>北設楽郡豊根村</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入力時の注意事項"/>
      <sheetName val="提出書類一覧"/>
      <sheetName val="様式１（申請者）"/>
      <sheetName val="様式2(申請業種）"/>
      <sheetName val="様式３（経営規模等総括表）"/>
      <sheetName val="様式４（有資格者数）"/>
      <sheetName val="様式５（技術者名簿）"/>
      <sheetName val="様式６（希望業種実績）"/>
      <sheetName val="様式７（委任状）"/>
      <sheetName val="様式８（受付証）"/>
    </sheetNames>
    <sheetDataSet>
      <sheetData sheetId="2">
        <row r="70">
          <cell r="A70">
            <v>1</v>
          </cell>
          <cell r="K70" t="str">
            <v>有</v>
          </cell>
          <cell r="L70" t="str">
            <v>認証済</v>
          </cell>
        </row>
        <row r="71">
          <cell r="A71">
            <v>2</v>
          </cell>
          <cell r="B71" t="str">
            <v>国土交通大臣</v>
          </cell>
          <cell r="C71" t="str">
            <v>一般</v>
          </cell>
          <cell r="D71" t="str">
            <v>新規</v>
          </cell>
          <cell r="E71" t="str">
            <v>愛知県</v>
          </cell>
          <cell r="F71" t="str">
            <v>北名古屋市</v>
          </cell>
          <cell r="G71" t="str">
            <v>株式会社</v>
          </cell>
          <cell r="H71" t="str">
            <v>平成</v>
          </cell>
          <cell r="I71">
            <v>1</v>
          </cell>
          <cell r="J71" t="str">
            <v>一級</v>
          </cell>
          <cell r="K71" t="str">
            <v>無</v>
          </cell>
          <cell r="L71" t="str">
            <v>未認証</v>
          </cell>
        </row>
        <row r="72">
          <cell r="A72">
            <v>3</v>
          </cell>
          <cell r="B72" t="str">
            <v>愛知県知事</v>
          </cell>
          <cell r="C72" t="str">
            <v>特定</v>
          </cell>
          <cell r="D72" t="str">
            <v>登録実績有</v>
          </cell>
          <cell r="E72" t="str">
            <v>北海道</v>
          </cell>
          <cell r="F72" t="str">
            <v>西春日井郡豊山町</v>
          </cell>
          <cell r="G72" t="str">
            <v>有限会社</v>
          </cell>
          <cell r="H72" t="str">
            <v>昭和</v>
          </cell>
          <cell r="I72">
            <v>2</v>
          </cell>
          <cell r="J72" t="str">
            <v>二級</v>
          </cell>
        </row>
        <row r="73">
          <cell r="A73">
            <v>4</v>
          </cell>
          <cell r="B73" t="str">
            <v>北海道知事</v>
          </cell>
          <cell r="E73" t="str">
            <v>青森県</v>
          </cell>
          <cell r="F73" t="str">
            <v>名古屋市千種区</v>
          </cell>
          <cell r="G73" t="str">
            <v>合資会社</v>
          </cell>
          <cell r="H73" t="str">
            <v>大正</v>
          </cell>
          <cell r="I73">
            <v>3</v>
          </cell>
        </row>
        <row r="74">
          <cell r="A74">
            <v>5</v>
          </cell>
          <cell r="B74" t="str">
            <v>青森県知事</v>
          </cell>
          <cell r="E74" t="str">
            <v>岩手県</v>
          </cell>
          <cell r="F74" t="str">
            <v>名古屋市東区</v>
          </cell>
          <cell r="G74" t="str">
            <v>合名会社</v>
          </cell>
          <cell r="H74" t="str">
            <v>明治</v>
          </cell>
          <cell r="I74">
            <v>4</v>
          </cell>
        </row>
        <row r="75">
          <cell r="A75">
            <v>6</v>
          </cell>
          <cell r="B75" t="str">
            <v>岩手県知事</v>
          </cell>
          <cell r="E75" t="str">
            <v>宮城県</v>
          </cell>
          <cell r="F75" t="str">
            <v>名古屋市北区</v>
          </cell>
          <cell r="G75" t="str">
            <v>協同組合</v>
          </cell>
          <cell r="I75">
            <v>5</v>
          </cell>
        </row>
        <row r="76">
          <cell r="A76">
            <v>7</v>
          </cell>
          <cell r="B76" t="str">
            <v>宮城県知事</v>
          </cell>
          <cell r="E76" t="str">
            <v>秋田県</v>
          </cell>
          <cell r="F76" t="str">
            <v>名古屋市西区</v>
          </cell>
          <cell r="G76" t="str">
            <v>協業組合</v>
          </cell>
          <cell r="I76">
            <v>6</v>
          </cell>
        </row>
        <row r="77">
          <cell r="A77">
            <v>8</v>
          </cell>
          <cell r="B77" t="str">
            <v>秋田県知事</v>
          </cell>
          <cell r="E77" t="str">
            <v>山形県</v>
          </cell>
          <cell r="F77" t="str">
            <v>名古屋市中村区</v>
          </cell>
          <cell r="G77" t="str">
            <v>企業組合</v>
          </cell>
          <cell r="I77">
            <v>7</v>
          </cell>
        </row>
        <row r="78">
          <cell r="A78">
            <v>9</v>
          </cell>
          <cell r="B78" t="str">
            <v>山形県知事</v>
          </cell>
          <cell r="E78" t="str">
            <v>福島県</v>
          </cell>
          <cell r="F78" t="str">
            <v>名古屋市中区</v>
          </cell>
          <cell r="G78" t="str">
            <v>財団法人</v>
          </cell>
          <cell r="I78">
            <v>8</v>
          </cell>
        </row>
        <row r="79">
          <cell r="A79">
            <v>10</v>
          </cell>
          <cell r="B79" t="str">
            <v>福島県知事</v>
          </cell>
          <cell r="E79" t="str">
            <v>茨城県</v>
          </cell>
          <cell r="F79" t="str">
            <v>名古屋市昭和区</v>
          </cell>
          <cell r="G79" t="str">
            <v>社団法人</v>
          </cell>
          <cell r="I79">
            <v>9</v>
          </cell>
        </row>
        <row r="80">
          <cell r="A80">
            <v>11</v>
          </cell>
          <cell r="B80" t="str">
            <v>茨城県知事</v>
          </cell>
          <cell r="E80" t="str">
            <v>栃木県</v>
          </cell>
          <cell r="F80" t="str">
            <v>名古屋市瑞穂区</v>
          </cell>
          <cell r="G80" t="str">
            <v>医療法人</v>
          </cell>
          <cell r="I80">
            <v>10</v>
          </cell>
        </row>
        <row r="81">
          <cell r="A81">
            <v>12</v>
          </cell>
          <cell r="B81" t="str">
            <v>栃木県知事</v>
          </cell>
          <cell r="E81" t="str">
            <v>群馬県</v>
          </cell>
          <cell r="F81" t="str">
            <v>名古屋市熱田区</v>
          </cell>
          <cell r="G81" t="str">
            <v>学校法人</v>
          </cell>
          <cell r="I81">
            <v>11</v>
          </cell>
        </row>
        <row r="82">
          <cell r="A82">
            <v>13</v>
          </cell>
          <cell r="B82" t="str">
            <v>群馬県知事</v>
          </cell>
          <cell r="E82" t="str">
            <v>埼玉県</v>
          </cell>
          <cell r="F82" t="str">
            <v>名古屋市中川区</v>
          </cell>
          <cell r="G82" t="str">
            <v>監査法人</v>
          </cell>
          <cell r="I82">
            <v>12</v>
          </cell>
        </row>
        <row r="83">
          <cell r="A83">
            <v>14</v>
          </cell>
          <cell r="B83" t="str">
            <v>埼玉県知事</v>
          </cell>
          <cell r="E83" t="str">
            <v>千葉県</v>
          </cell>
          <cell r="F83" t="str">
            <v>名古屋市港区</v>
          </cell>
          <cell r="G83" t="str">
            <v>社会福祉法人</v>
          </cell>
          <cell r="I83">
            <v>13</v>
          </cell>
        </row>
        <row r="84">
          <cell r="A84">
            <v>15</v>
          </cell>
          <cell r="B84" t="str">
            <v>千葉県知事</v>
          </cell>
          <cell r="E84" t="str">
            <v>東京都</v>
          </cell>
          <cell r="F84" t="str">
            <v>名古屋市南区</v>
          </cell>
          <cell r="G84" t="str">
            <v>職業訓練法人</v>
          </cell>
          <cell r="I84">
            <v>14</v>
          </cell>
        </row>
        <row r="85">
          <cell r="A85">
            <v>16</v>
          </cell>
          <cell r="B85" t="str">
            <v>東京都知事</v>
          </cell>
          <cell r="E85" t="str">
            <v>神奈川県</v>
          </cell>
          <cell r="F85" t="str">
            <v>名古屋市守山区</v>
          </cell>
          <cell r="G85" t="str">
            <v>独立行政法人</v>
          </cell>
          <cell r="I85">
            <v>15</v>
          </cell>
        </row>
        <row r="86">
          <cell r="A86">
            <v>17</v>
          </cell>
          <cell r="B86" t="str">
            <v>神奈川県知事</v>
          </cell>
          <cell r="E86" t="str">
            <v>新潟県</v>
          </cell>
          <cell r="F86" t="str">
            <v>名古屋市緑区</v>
          </cell>
          <cell r="G86" t="str">
            <v>特定非営利活動法人</v>
          </cell>
          <cell r="I86">
            <v>16</v>
          </cell>
        </row>
        <row r="87">
          <cell r="A87">
            <v>18</v>
          </cell>
          <cell r="B87" t="str">
            <v>新潟県知事</v>
          </cell>
          <cell r="E87" t="str">
            <v>富山県</v>
          </cell>
          <cell r="F87" t="str">
            <v>名古屋市名東区</v>
          </cell>
          <cell r="G87" t="str">
            <v>中間法人</v>
          </cell>
          <cell r="I87">
            <v>17</v>
          </cell>
        </row>
        <row r="88">
          <cell r="A88">
            <v>19</v>
          </cell>
          <cell r="B88" t="str">
            <v>富山県知事</v>
          </cell>
          <cell r="E88" t="str">
            <v>石川県</v>
          </cell>
          <cell r="F88" t="str">
            <v>名古屋市天白区</v>
          </cell>
          <cell r="G88" t="str">
            <v>一般社団法人</v>
          </cell>
          <cell r="I88">
            <v>18</v>
          </cell>
        </row>
        <row r="89">
          <cell r="A89">
            <v>20</v>
          </cell>
          <cell r="B89" t="str">
            <v>石川県知事</v>
          </cell>
          <cell r="E89" t="str">
            <v>福井県</v>
          </cell>
          <cell r="F89" t="str">
            <v>豊橋市</v>
          </cell>
          <cell r="G89" t="str">
            <v>一般財団法人</v>
          </cell>
          <cell r="I89">
            <v>19</v>
          </cell>
        </row>
        <row r="90">
          <cell r="A90">
            <v>21</v>
          </cell>
          <cell r="B90" t="str">
            <v>福井県知事</v>
          </cell>
          <cell r="E90" t="str">
            <v>山梨県</v>
          </cell>
          <cell r="F90" t="str">
            <v>岡崎市</v>
          </cell>
          <cell r="G90" t="str">
            <v>公益社団法人</v>
          </cell>
          <cell r="I90">
            <v>20</v>
          </cell>
        </row>
        <row r="91">
          <cell r="A91">
            <v>22</v>
          </cell>
          <cell r="B91" t="str">
            <v>山梨県知事</v>
          </cell>
          <cell r="E91" t="str">
            <v>長野県</v>
          </cell>
          <cell r="F91" t="str">
            <v>一宮市</v>
          </cell>
          <cell r="G91" t="str">
            <v>公益財団法人</v>
          </cell>
          <cell r="I91">
            <v>21</v>
          </cell>
        </row>
        <row r="92">
          <cell r="A92">
            <v>23</v>
          </cell>
          <cell r="B92" t="str">
            <v>長野県知事</v>
          </cell>
          <cell r="E92" t="str">
            <v>岐阜県</v>
          </cell>
          <cell r="F92" t="str">
            <v>瀬戸市</v>
          </cell>
          <cell r="G92" t="str">
            <v>相互会社</v>
          </cell>
          <cell r="I92">
            <v>22</v>
          </cell>
        </row>
        <row r="93">
          <cell r="A93">
            <v>24</v>
          </cell>
          <cell r="B93" t="str">
            <v>岐阜県知事</v>
          </cell>
          <cell r="E93" t="str">
            <v>静岡県</v>
          </cell>
          <cell r="F93" t="str">
            <v>半田市</v>
          </cell>
          <cell r="I93">
            <v>23</v>
          </cell>
        </row>
        <row r="94">
          <cell r="A94">
            <v>25</v>
          </cell>
          <cell r="B94" t="str">
            <v>静岡県知事</v>
          </cell>
          <cell r="E94" t="str">
            <v>三重県</v>
          </cell>
          <cell r="F94" t="str">
            <v>春日井市</v>
          </cell>
          <cell r="I94">
            <v>24</v>
          </cell>
        </row>
        <row r="95">
          <cell r="A95">
            <v>26</v>
          </cell>
          <cell r="B95" t="str">
            <v>三重県知事</v>
          </cell>
          <cell r="E95" t="str">
            <v>滋賀県</v>
          </cell>
          <cell r="F95" t="str">
            <v>豊川市</v>
          </cell>
          <cell r="I95">
            <v>25</v>
          </cell>
        </row>
        <row r="96">
          <cell r="A96">
            <v>27</v>
          </cell>
          <cell r="B96" t="str">
            <v>滋賀県知事</v>
          </cell>
          <cell r="E96" t="str">
            <v>京都府</v>
          </cell>
          <cell r="F96" t="str">
            <v>津島市</v>
          </cell>
          <cell r="I96">
            <v>26</v>
          </cell>
        </row>
        <row r="97">
          <cell r="A97">
            <v>28</v>
          </cell>
          <cell r="B97" t="str">
            <v>京都府知事</v>
          </cell>
          <cell r="E97" t="str">
            <v>大阪府</v>
          </cell>
          <cell r="F97" t="str">
            <v>碧南市</v>
          </cell>
          <cell r="I97">
            <v>27</v>
          </cell>
        </row>
        <row r="98">
          <cell r="A98">
            <v>29</v>
          </cell>
          <cell r="B98" t="str">
            <v>大阪府知事</v>
          </cell>
          <cell r="E98" t="str">
            <v>兵庫県</v>
          </cell>
          <cell r="F98" t="str">
            <v>刈谷市</v>
          </cell>
          <cell r="I98">
            <v>28</v>
          </cell>
        </row>
        <row r="99">
          <cell r="A99">
            <v>30</v>
          </cell>
          <cell r="B99" t="str">
            <v>兵庫県知事</v>
          </cell>
          <cell r="E99" t="str">
            <v>奈良県</v>
          </cell>
          <cell r="F99" t="str">
            <v>豊田市</v>
          </cell>
          <cell r="I99">
            <v>29</v>
          </cell>
        </row>
        <row r="100">
          <cell r="A100">
            <v>31</v>
          </cell>
          <cell r="B100" t="str">
            <v>奈良県知事</v>
          </cell>
          <cell r="E100" t="str">
            <v>和歌山県</v>
          </cell>
          <cell r="F100" t="str">
            <v>安城市</v>
          </cell>
          <cell r="I100">
            <v>30</v>
          </cell>
        </row>
        <row r="101">
          <cell r="A101">
            <v>32</v>
          </cell>
          <cell r="B101" t="str">
            <v>和歌山県知事</v>
          </cell>
          <cell r="E101" t="str">
            <v>島根県</v>
          </cell>
          <cell r="F101" t="str">
            <v>西尾市</v>
          </cell>
          <cell r="I101">
            <v>31</v>
          </cell>
        </row>
        <row r="102">
          <cell r="A102">
            <v>33</v>
          </cell>
          <cell r="B102" t="str">
            <v>島根県知事</v>
          </cell>
          <cell r="E102" t="str">
            <v>鳥取県</v>
          </cell>
          <cell r="F102" t="str">
            <v>蒲郡市</v>
          </cell>
          <cell r="I102">
            <v>32</v>
          </cell>
        </row>
        <row r="103">
          <cell r="A103">
            <v>34</v>
          </cell>
          <cell r="B103" t="str">
            <v>鳥取県知事</v>
          </cell>
          <cell r="E103" t="str">
            <v>岡山県</v>
          </cell>
          <cell r="F103" t="str">
            <v>犬山市</v>
          </cell>
          <cell r="I103">
            <v>33</v>
          </cell>
        </row>
        <row r="104">
          <cell r="A104">
            <v>35</v>
          </cell>
          <cell r="B104" t="str">
            <v>岡山県知事</v>
          </cell>
          <cell r="E104" t="str">
            <v>広島県</v>
          </cell>
          <cell r="F104" t="str">
            <v>常滑市</v>
          </cell>
          <cell r="I104">
            <v>34</v>
          </cell>
        </row>
        <row r="105">
          <cell r="A105">
            <v>36</v>
          </cell>
          <cell r="B105" t="str">
            <v>広島県知事</v>
          </cell>
          <cell r="E105" t="str">
            <v>山口県</v>
          </cell>
          <cell r="F105" t="str">
            <v>江南市</v>
          </cell>
          <cell r="I105">
            <v>35</v>
          </cell>
        </row>
        <row r="106">
          <cell r="A106">
            <v>37</v>
          </cell>
          <cell r="B106" t="str">
            <v>山口県知事</v>
          </cell>
          <cell r="E106" t="str">
            <v>徳島県</v>
          </cell>
          <cell r="F106" t="str">
            <v>小牧市</v>
          </cell>
          <cell r="I106">
            <v>36</v>
          </cell>
        </row>
        <row r="107">
          <cell r="A107">
            <v>38</v>
          </cell>
          <cell r="B107" t="str">
            <v>徳島県知事</v>
          </cell>
          <cell r="E107" t="str">
            <v>香川県</v>
          </cell>
          <cell r="F107" t="str">
            <v>稲沢市</v>
          </cell>
          <cell r="I107">
            <v>37</v>
          </cell>
        </row>
        <row r="108">
          <cell r="A108">
            <v>39</v>
          </cell>
          <cell r="B108" t="str">
            <v>香川県知事</v>
          </cell>
          <cell r="E108" t="str">
            <v>愛媛県</v>
          </cell>
          <cell r="F108" t="str">
            <v>新城市</v>
          </cell>
          <cell r="I108">
            <v>38</v>
          </cell>
        </row>
        <row r="109">
          <cell r="A109">
            <v>40</v>
          </cell>
          <cell r="B109" t="str">
            <v>愛媛県知事</v>
          </cell>
          <cell r="E109" t="str">
            <v>高知県</v>
          </cell>
          <cell r="F109" t="str">
            <v>東海市</v>
          </cell>
          <cell r="I109">
            <v>39</v>
          </cell>
        </row>
        <row r="110">
          <cell r="A110">
            <v>41</v>
          </cell>
          <cell r="B110" t="str">
            <v>高知県知事</v>
          </cell>
          <cell r="E110" t="str">
            <v>福岡県</v>
          </cell>
          <cell r="F110" t="str">
            <v>大府市</v>
          </cell>
          <cell r="I110">
            <v>40</v>
          </cell>
        </row>
        <row r="111">
          <cell r="A111">
            <v>42</v>
          </cell>
          <cell r="B111" t="str">
            <v>福岡県知事</v>
          </cell>
          <cell r="E111" t="str">
            <v>佐賀県</v>
          </cell>
          <cell r="F111" t="str">
            <v>知多市</v>
          </cell>
          <cell r="I111">
            <v>41</v>
          </cell>
        </row>
        <row r="112">
          <cell r="A112">
            <v>43</v>
          </cell>
          <cell r="B112" t="str">
            <v>佐賀県知事</v>
          </cell>
          <cell r="E112" t="str">
            <v>長崎県</v>
          </cell>
          <cell r="F112" t="str">
            <v>知立市</v>
          </cell>
          <cell r="I112">
            <v>42</v>
          </cell>
        </row>
        <row r="113">
          <cell r="A113">
            <v>44</v>
          </cell>
          <cell r="B113" t="str">
            <v>長崎県知事</v>
          </cell>
          <cell r="E113" t="str">
            <v>熊本県</v>
          </cell>
          <cell r="F113" t="str">
            <v>尾張旭市</v>
          </cell>
          <cell r="I113">
            <v>43</v>
          </cell>
        </row>
        <row r="114">
          <cell r="A114">
            <v>45</v>
          </cell>
          <cell r="B114" t="str">
            <v>熊本県知事</v>
          </cell>
          <cell r="E114" t="str">
            <v>大分県</v>
          </cell>
          <cell r="F114" t="str">
            <v>高浜市</v>
          </cell>
          <cell r="I114">
            <v>44</v>
          </cell>
        </row>
        <row r="115">
          <cell r="A115">
            <v>46</v>
          </cell>
          <cell r="B115" t="str">
            <v>大分県知事</v>
          </cell>
          <cell r="E115" t="str">
            <v>宮崎県</v>
          </cell>
          <cell r="F115" t="str">
            <v>岩倉市</v>
          </cell>
          <cell r="I115">
            <v>45</v>
          </cell>
        </row>
        <row r="116">
          <cell r="A116">
            <v>47</v>
          </cell>
          <cell r="B116" t="str">
            <v>宮崎県知事</v>
          </cell>
          <cell r="E116" t="str">
            <v>鹿児島県</v>
          </cell>
          <cell r="F116" t="str">
            <v>豊明市</v>
          </cell>
          <cell r="I116">
            <v>46</v>
          </cell>
        </row>
        <row r="117">
          <cell r="A117">
            <v>48</v>
          </cell>
          <cell r="B117" t="str">
            <v>鹿児島県知事</v>
          </cell>
          <cell r="E117" t="str">
            <v>沖縄県</v>
          </cell>
          <cell r="F117" t="str">
            <v>田原市</v>
          </cell>
          <cell r="I117">
            <v>47</v>
          </cell>
        </row>
        <row r="118">
          <cell r="A118">
            <v>49</v>
          </cell>
          <cell r="B118" t="str">
            <v>沖縄県知事</v>
          </cell>
          <cell r="F118" t="str">
            <v>日進市</v>
          </cell>
          <cell r="I118">
            <v>48</v>
          </cell>
        </row>
        <row r="119">
          <cell r="A119">
            <v>50</v>
          </cell>
          <cell r="F119" t="str">
            <v>愛西市</v>
          </cell>
          <cell r="I119">
            <v>49</v>
          </cell>
        </row>
        <row r="120">
          <cell r="A120">
            <v>51</v>
          </cell>
          <cell r="F120" t="str">
            <v>清須市</v>
          </cell>
          <cell r="I120">
            <v>50</v>
          </cell>
        </row>
        <row r="121">
          <cell r="A121">
            <v>52</v>
          </cell>
          <cell r="F121" t="str">
            <v>弥富市</v>
          </cell>
          <cell r="I121">
            <v>51</v>
          </cell>
        </row>
        <row r="122">
          <cell r="A122">
            <v>53</v>
          </cell>
          <cell r="F122" t="str">
            <v>みよし市</v>
          </cell>
          <cell r="I122">
            <v>52</v>
          </cell>
        </row>
        <row r="123">
          <cell r="A123">
            <v>54</v>
          </cell>
          <cell r="F123" t="str">
            <v>あま市</v>
          </cell>
          <cell r="I123">
            <v>53</v>
          </cell>
        </row>
        <row r="124">
          <cell r="A124">
            <v>55</v>
          </cell>
          <cell r="F124" t="str">
            <v>愛知郡東郷町</v>
          </cell>
          <cell r="I124">
            <v>54</v>
          </cell>
        </row>
        <row r="125">
          <cell r="A125">
            <v>56</v>
          </cell>
          <cell r="F125" t="str">
            <v>愛知郡長久手町</v>
          </cell>
          <cell r="I125">
            <v>55</v>
          </cell>
        </row>
        <row r="126">
          <cell r="A126">
            <v>57</v>
          </cell>
          <cell r="F126" t="str">
            <v>丹羽郡扶桑町</v>
          </cell>
          <cell r="I126">
            <v>56</v>
          </cell>
        </row>
        <row r="127">
          <cell r="A127">
            <v>58</v>
          </cell>
          <cell r="F127" t="str">
            <v>丹羽郡大口町</v>
          </cell>
          <cell r="I127">
            <v>57</v>
          </cell>
        </row>
        <row r="128">
          <cell r="A128">
            <v>59</v>
          </cell>
          <cell r="F128" t="str">
            <v>海部郡大治町</v>
          </cell>
          <cell r="I128">
            <v>58</v>
          </cell>
        </row>
        <row r="129">
          <cell r="A129">
            <v>60</v>
          </cell>
          <cell r="F129" t="str">
            <v>海部郡蟹江町</v>
          </cell>
          <cell r="I129">
            <v>59</v>
          </cell>
        </row>
        <row r="130">
          <cell r="A130">
            <v>61</v>
          </cell>
          <cell r="F130" t="str">
            <v>海部郡飛島村</v>
          </cell>
          <cell r="I130">
            <v>60</v>
          </cell>
        </row>
        <row r="131">
          <cell r="A131">
            <v>62</v>
          </cell>
          <cell r="F131" t="str">
            <v>知多郡阿久比町</v>
          </cell>
          <cell r="I131">
            <v>61</v>
          </cell>
        </row>
        <row r="132">
          <cell r="A132">
            <v>63</v>
          </cell>
          <cell r="F132" t="str">
            <v>知多郡東浦町</v>
          </cell>
          <cell r="I132">
            <v>62</v>
          </cell>
        </row>
        <row r="133">
          <cell r="A133">
            <v>64</v>
          </cell>
          <cell r="F133" t="str">
            <v>知多郡南知多町</v>
          </cell>
          <cell r="I133">
            <v>62</v>
          </cell>
        </row>
        <row r="134">
          <cell r="A134">
            <v>65</v>
          </cell>
          <cell r="F134" t="str">
            <v>知多郡美浜町</v>
          </cell>
          <cell r="I134">
            <v>63</v>
          </cell>
        </row>
        <row r="135">
          <cell r="A135">
            <v>66</v>
          </cell>
          <cell r="F135" t="str">
            <v>知多郡武豊町</v>
          </cell>
        </row>
        <row r="136">
          <cell r="A136">
            <v>67</v>
          </cell>
          <cell r="F136" t="str">
            <v>幡豆郡幸田町</v>
          </cell>
        </row>
        <row r="137">
          <cell r="A137">
            <v>68</v>
          </cell>
          <cell r="F137" t="str">
            <v>北設楽郡設楽町</v>
          </cell>
        </row>
        <row r="138">
          <cell r="A138">
            <v>69</v>
          </cell>
          <cell r="F138" t="str">
            <v>北設楽郡東栄町</v>
          </cell>
        </row>
        <row r="139">
          <cell r="A139">
            <v>70</v>
          </cell>
          <cell r="F139" t="str">
            <v>北設楽郡豊根村</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5.xml" /><Relationship Id="rId3"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D8"/>
  <sheetViews>
    <sheetView tabSelected="1" zoomScalePageLayoutView="0" workbookViewId="0" topLeftCell="A1">
      <selection activeCell="B6" sqref="B6"/>
    </sheetView>
  </sheetViews>
  <sheetFormatPr defaultColWidth="9.00390625" defaultRowHeight="13.5"/>
  <cols>
    <col min="1" max="16384" width="9.00390625" style="1" customWidth="1"/>
  </cols>
  <sheetData>
    <row r="1" ht="13.5">
      <c r="A1" s="1" t="s">
        <v>134</v>
      </c>
    </row>
    <row r="2" ht="13.5">
      <c r="A2" s="1" t="s">
        <v>133</v>
      </c>
    </row>
    <row r="3" ht="13.5">
      <c r="A3" s="1" t="s">
        <v>132</v>
      </c>
    </row>
    <row r="4" ht="13.5">
      <c r="A4" s="1" t="s">
        <v>131</v>
      </c>
    </row>
    <row r="5" spans="1:3" ht="13.5">
      <c r="A5" s="415" t="s">
        <v>687</v>
      </c>
      <c r="B5" s="414" t="s">
        <v>691</v>
      </c>
      <c r="C5" s="1" t="s">
        <v>129</v>
      </c>
    </row>
    <row r="6" spans="1:4" ht="13.5">
      <c r="A6" s="415" t="s">
        <v>687</v>
      </c>
      <c r="B6" s="414" t="s">
        <v>692</v>
      </c>
      <c r="C6" s="1" t="s">
        <v>129</v>
      </c>
      <c r="D6" s="1" t="s">
        <v>128</v>
      </c>
    </row>
    <row r="8" ht="13.5">
      <c r="A8" s="415" t="s">
        <v>681</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indexed="11"/>
  </sheetPr>
  <dimension ref="A1:M41"/>
  <sheetViews>
    <sheetView zoomScalePageLayoutView="0" workbookViewId="0" topLeftCell="A1">
      <selection activeCell="F20" sqref="F20:L20"/>
    </sheetView>
  </sheetViews>
  <sheetFormatPr defaultColWidth="9.00390625" defaultRowHeight="13.5"/>
  <cols>
    <col min="1" max="1" width="4.375" style="3" customWidth="1"/>
    <col min="2" max="2" width="5.75390625" style="3" customWidth="1"/>
    <col min="3" max="3" width="7.375" style="3" customWidth="1"/>
    <col min="4" max="10" width="7.875" style="3" customWidth="1"/>
    <col min="11" max="11" width="7.50390625" style="3" customWidth="1"/>
    <col min="12" max="12" width="11.375" style="3" customWidth="1"/>
    <col min="13" max="13" width="9.00390625" style="27" customWidth="1"/>
    <col min="14" max="16384" width="9.00390625" style="3" customWidth="1"/>
  </cols>
  <sheetData>
    <row r="1" ht="14.25">
      <c r="A1" s="2" t="s">
        <v>77</v>
      </c>
    </row>
    <row r="2" ht="18" customHeight="1">
      <c r="A2" s="4" t="s">
        <v>135</v>
      </c>
    </row>
    <row r="3" ht="18" customHeight="1">
      <c r="A3" s="5"/>
    </row>
    <row r="4" spans="1:10" ht="14.25">
      <c r="A4" s="4" t="s">
        <v>115</v>
      </c>
      <c r="B4" s="4"/>
      <c r="D4" s="4" t="s">
        <v>140</v>
      </c>
      <c r="E4" s="4"/>
      <c r="F4" s="4"/>
      <c r="G4" s="4"/>
      <c r="H4" s="4"/>
      <c r="I4" s="4"/>
      <c r="J4" s="4"/>
    </row>
    <row r="5" spans="1:13" s="7" customFormat="1" ht="42" customHeight="1">
      <c r="A5" s="24" t="s">
        <v>141</v>
      </c>
      <c r="B5" s="444" t="s">
        <v>142</v>
      </c>
      <c r="C5" s="444"/>
      <c r="D5" s="444"/>
      <c r="E5" s="444"/>
      <c r="F5" s="444" t="s">
        <v>143</v>
      </c>
      <c r="G5" s="444"/>
      <c r="H5" s="444"/>
      <c r="I5" s="444"/>
      <c r="J5" s="444"/>
      <c r="K5" s="444"/>
      <c r="L5" s="444"/>
      <c r="M5" s="25" t="s">
        <v>144</v>
      </c>
    </row>
    <row r="6" spans="1:13" s="7" customFormat="1" ht="42" customHeight="1">
      <c r="A6" s="24">
        <v>1</v>
      </c>
      <c r="B6" s="444" t="s">
        <v>148</v>
      </c>
      <c r="C6" s="444"/>
      <c r="D6" s="444"/>
      <c r="E6" s="444"/>
      <c r="F6" s="457"/>
      <c r="G6" s="457"/>
      <c r="H6" s="457"/>
      <c r="I6" s="457"/>
      <c r="J6" s="457"/>
      <c r="K6" s="457"/>
      <c r="L6" s="457"/>
      <c r="M6" s="26"/>
    </row>
    <row r="7" spans="1:13" s="7" customFormat="1" ht="42" customHeight="1">
      <c r="A7" s="24">
        <v>2</v>
      </c>
      <c r="B7" s="444" t="s">
        <v>147</v>
      </c>
      <c r="C7" s="444"/>
      <c r="D7" s="444"/>
      <c r="E7" s="444"/>
      <c r="F7" s="457"/>
      <c r="G7" s="457"/>
      <c r="H7" s="457"/>
      <c r="I7" s="457"/>
      <c r="J7" s="457"/>
      <c r="K7" s="457"/>
      <c r="L7" s="457"/>
      <c r="M7" s="26"/>
    </row>
    <row r="8" spans="1:13" s="7" customFormat="1" ht="42" customHeight="1">
      <c r="A8" s="24">
        <v>3</v>
      </c>
      <c r="B8" s="444" t="s">
        <v>146</v>
      </c>
      <c r="C8" s="444"/>
      <c r="D8" s="444"/>
      <c r="E8" s="444"/>
      <c r="F8" s="457"/>
      <c r="G8" s="457"/>
      <c r="H8" s="457"/>
      <c r="I8" s="457"/>
      <c r="J8" s="457"/>
      <c r="K8" s="457"/>
      <c r="L8" s="457"/>
      <c r="M8" s="26"/>
    </row>
    <row r="9" spans="1:13" s="7" customFormat="1" ht="42" customHeight="1">
      <c r="A9" s="24">
        <v>4</v>
      </c>
      <c r="B9" s="444" t="s">
        <v>145</v>
      </c>
      <c r="C9" s="444"/>
      <c r="D9" s="444"/>
      <c r="E9" s="444"/>
      <c r="F9" s="457" t="s">
        <v>689</v>
      </c>
      <c r="G9" s="457"/>
      <c r="H9" s="457"/>
      <c r="I9" s="457"/>
      <c r="J9" s="457"/>
      <c r="K9" s="457"/>
      <c r="L9" s="457"/>
      <c r="M9" s="26"/>
    </row>
    <row r="10" spans="1:13" s="7" customFormat="1" ht="42" customHeight="1">
      <c r="A10" s="24">
        <v>5</v>
      </c>
      <c r="B10" s="454" t="s">
        <v>679</v>
      </c>
      <c r="C10" s="455"/>
      <c r="D10" s="455"/>
      <c r="E10" s="456"/>
      <c r="F10" s="457" t="s">
        <v>680</v>
      </c>
      <c r="G10" s="457"/>
      <c r="H10" s="457"/>
      <c r="I10" s="457"/>
      <c r="J10" s="457"/>
      <c r="K10" s="457"/>
      <c r="L10" s="457"/>
      <c r="M10" s="386"/>
    </row>
    <row r="11" spans="1:13" s="7" customFormat="1" ht="42" customHeight="1">
      <c r="A11" s="24">
        <v>6</v>
      </c>
      <c r="B11" s="444" t="s">
        <v>678</v>
      </c>
      <c r="C11" s="444"/>
      <c r="D11" s="444"/>
      <c r="E11" s="444"/>
      <c r="F11" s="446" t="s">
        <v>158</v>
      </c>
      <c r="G11" s="446"/>
      <c r="H11" s="446"/>
      <c r="I11" s="446"/>
      <c r="J11" s="446"/>
      <c r="K11" s="446"/>
      <c r="L11" s="446"/>
      <c r="M11" s="26"/>
    </row>
    <row r="12" spans="1:13" s="7" customFormat="1" ht="42" customHeight="1">
      <c r="A12" s="24">
        <v>7</v>
      </c>
      <c r="B12" s="444" t="s">
        <v>677</v>
      </c>
      <c r="C12" s="444"/>
      <c r="D12" s="444"/>
      <c r="E12" s="444"/>
      <c r="F12" s="444" t="s">
        <v>202</v>
      </c>
      <c r="G12" s="444"/>
      <c r="H12" s="444"/>
      <c r="I12" s="444"/>
      <c r="J12" s="444"/>
      <c r="K12" s="444"/>
      <c r="L12" s="444"/>
      <c r="M12" s="26"/>
    </row>
    <row r="13" spans="1:12" s="7" customFormat="1" ht="42" customHeight="1">
      <c r="A13" s="6"/>
      <c r="B13" s="6"/>
      <c r="C13" s="6"/>
      <c r="D13" s="6"/>
      <c r="E13" s="6"/>
      <c r="F13" s="6"/>
      <c r="G13" s="6" t="s">
        <v>78</v>
      </c>
      <c r="H13" s="6"/>
      <c r="I13" s="6"/>
      <c r="J13" s="6"/>
      <c r="K13" s="6"/>
      <c r="L13" s="6"/>
    </row>
    <row r="14" spans="1:12" s="7" customFormat="1" ht="14.25">
      <c r="A14" s="10" t="s">
        <v>159</v>
      </c>
      <c r="B14" s="8"/>
      <c r="C14" s="8"/>
      <c r="D14" s="6"/>
      <c r="E14" s="6"/>
      <c r="F14" s="6"/>
      <c r="G14" s="6"/>
      <c r="H14" s="6"/>
      <c r="I14" s="6"/>
      <c r="J14" s="6"/>
      <c r="K14" s="9"/>
      <c r="L14" s="6"/>
    </row>
    <row r="15" spans="1:13" s="7" customFormat="1" ht="42" customHeight="1">
      <c r="A15" s="24" t="s">
        <v>141</v>
      </c>
      <c r="B15" s="444"/>
      <c r="C15" s="444"/>
      <c r="D15" s="444"/>
      <c r="E15" s="444"/>
      <c r="F15" s="451"/>
      <c r="G15" s="452"/>
      <c r="H15" s="452"/>
      <c r="I15" s="452"/>
      <c r="J15" s="452"/>
      <c r="K15" s="452"/>
      <c r="L15" s="453"/>
      <c r="M15" s="25" t="s">
        <v>144</v>
      </c>
    </row>
    <row r="16" spans="1:13" s="7" customFormat="1" ht="42" customHeight="1">
      <c r="A16" s="24">
        <v>1</v>
      </c>
      <c r="B16" s="444" t="s">
        <v>149</v>
      </c>
      <c r="C16" s="444"/>
      <c r="D16" s="444"/>
      <c r="E16" s="444"/>
      <c r="F16" s="448"/>
      <c r="G16" s="449"/>
      <c r="H16" s="449"/>
      <c r="I16" s="449"/>
      <c r="J16" s="449"/>
      <c r="K16" s="449"/>
      <c r="L16" s="450"/>
      <c r="M16" s="26"/>
    </row>
    <row r="17" spans="1:13" s="7" customFormat="1" ht="42" customHeight="1">
      <c r="A17" s="24">
        <v>2</v>
      </c>
      <c r="B17" s="447" t="s">
        <v>150</v>
      </c>
      <c r="C17" s="447"/>
      <c r="D17" s="447"/>
      <c r="E17" s="447"/>
      <c r="F17" s="446" t="s">
        <v>154</v>
      </c>
      <c r="G17" s="446"/>
      <c r="H17" s="446"/>
      <c r="I17" s="446"/>
      <c r="J17" s="446"/>
      <c r="K17" s="446"/>
      <c r="L17" s="446"/>
      <c r="M17" s="26"/>
    </row>
    <row r="18" spans="1:13" s="7" customFormat="1" ht="42" customHeight="1">
      <c r="A18" s="24">
        <v>3</v>
      </c>
      <c r="B18" s="444" t="s">
        <v>151</v>
      </c>
      <c r="C18" s="444"/>
      <c r="D18" s="444"/>
      <c r="E18" s="444"/>
      <c r="F18" s="446" t="s">
        <v>155</v>
      </c>
      <c r="G18" s="446"/>
      <c r="H18" s="446"/>
      <c r="I18" s="446"/>
      <c r="J18" s="446"/>
      <c r="K18" s="446"/>
      <c r="L18" s="446"/>
      <c r="M18" s="26"/>
    </row>
    <row r="19" spans="1:13" s="7" customFormat="1" ht="42" customHeight="1">
      <c r="A19" s="24">
        <v>4</v>
      </c>
      <c r="B19" s="444" t="s">
        <v>152</v>
      </c>
      <c r="C19" s="444"/>
      <c r="D19" s="444"/>
      <c r="E19" s="444"/>
      <c r="F19" s="446" t="s">
        <v>156</v>
      </c>
      <c r="G19" s="446"/>
      <c r="H19" s="446"/>
      <c r="I19" s="446"/>
      <c r="J19" s="446"/>
      <c r="K19" s="446"/>
      <c r="L19" s="446"/>
      <c r="M19" s="26"/>
    </row>
    <row r="20" spans="1:13" s="7" customFormat="1" ht="42" customHeight="1">
      <c r="A20" s="24">
        <v>5</v>
      </c>
      <c r="B20" s="444" t="s">
        <v>153</v>
      </c>
      <c r="C20" s="444"/>
      <c r="D20" s="444"/>
      <c r="E20" s="444"/>
      <c r="F20" s="446" t="s">
        <v>157</v>
      </c>
      <c r="G20" s="446"/>
      <c r="H20" s="446"/>
      <c r="I20" s="446"/>
      <c r="J20" s="446"/>
      <c r="K20" s="446"/>
      <c r="L20" s="446"/>
      <c r="M20" s="26"/>
    </row>
    <row r="21" spans="1:13" s="7" customFormat="1" ht="96" customHeight="1">
      <c r="A21" s="24">
        <v>6</v>
      </c>
      <c r="B21" s="444" t="s">
        <v>209</v>
      </c>
      <c r="C21" s="444"/>
      <c r="D21" s="444"/>
      <c r="E21" s="444"/>
      <c r="F21" s="446" t="s">
        <v>452</v>
      </c>
      <c r="G21" s="446"/>
      <c r="H21" s="446"/>
      <c r="I21" s="446"/>
      <c r="J21" s="446"/>
      <c r="K21" s="446"/>
      <c r="L21" s="446"/>
      <c r="M21" s="26"/>
    </row>
    <row r="22" spans="1:12" s="7" customFormat="1" ht="14.25">
      <c r="A22" s="6"/>
      <c r="B22" s="6"/>
      <c r="C22" s="6"/>
      <c r="D22" s="6"/>
      <c r="E22" s="6"/>
      <c r="F22" s="6"/>
      <c r="G22" s="6"/>
      <c r="H22" s="6"/>
      <c r="I22" s="6"/>
      <c r="J22" s="6"/>
      <c r="K22" s="6"/>
      <c r="L22" s="6"/>
    </row>
    <row r="23" spans="1:10" s="7" customFormat="1" ht="14.25">
      <c r="A23" s="10"/>
      <c r="B23" s="10"/>
      <c r="C23" s="10"/>
      <c r="E23" s="11"/>
      <c r="F23" s="11"/>
      <c r="G23" s="11"/>
      <c r="H23" s="11"/>
      <c r="I23" s="11"/>
      <c r="J23" s="11"/>
    </row>
    <row r="24" spans="1:10" s="7" customFormat="1" ht="14.25">
      <c r="A24" s="11"/>
      <c r="B24" s="11"/>
      <c r="C24" s="11"/>
      <c r="D24" s="11"/>
      <c r="E24" s="11"/>
      <c r="F24" s="11"/>
      <c r="G24" s="11"/>
      <c r="H24" s="11"/>
      <c r="J24" s="11"/>
    </row>
    <row r="25" spans="1:10" s="7" customFormat="1" ht="14.25">
      <c r="A25" s="10"/>
      <c r="B25" s="10"/>
      <c r="C25" s="11"/>
      <c r="E25" s="11"/>
      <c r="F25" s="11"/>
      <c r="G25" s="11"/>
      <c r="H25" s="11"/>
      <c r="I25" s="11"/>
      <c r="J25" s="11"/>
    </row>
    <row r="26" spans="1:10" s="7" customFormat="1" ht="14.25">
      <c r="A26" s="11"/>
      <c r="B26" s="11"/>
      <c r="C26" s="11"/>
      <c r="D26" s="11"/>
      <c r="E26" s="11"/>
      <c r="F26" s="11"/>
      <c r="G26" s="11"/>
      <c r="H26" s="11"/>
      <c r="I26" s="11"/>
      <c r="J26" s="11"/>
    </row>
    <row r="27" spans="1:11" s="7" customFormat="1" ht="21" customHeight="1">
      <c r="A27" s="12"/>
      <c r="B27" s="6"/>
      <c r="C27" s="6"/>
      <c r="D27" s="6"/>
      <c r="E27" s="6"/>
      <c r="F27" s="6"/>
      <c r="G27" s="6"/>
      <c r="H27" s="6"/>
      <c r="I27" s="6"/>
      <c r="J27" s="6"/>
      <c r="K27" s="6"/>
    </row>
    <row r="28" s="7" customFormat="1" ht="46.5" customHeight="1">
      <c r="B28" s="13" t="s">
        <v>78</v>
      </c>
    </row>
    <row r="29" spans="1:11" s="7" customFormat="1" ht="27" customHeight="1" hidden="1">
      <c r="A29" s="14"/>
      <c r="B29" s="15"/>
      <c r="C29" s="16"/>
      <c r="D29" s="445" t="s">
        <v>79</v>
      </c>
      <c r="E29" s="445"/>
      <c r="F29" s="445"/>
      <c r="G29" s="445"/>
      <c r="H29" s="445"/>
      <c r="I29" s="445"/>
      <c r="J29" s="16"/>
      <c r="K29" s="17"/>
    </row>
    <row r="30" spans="1:11" s="7" customFormat="1" ht="22.5" customHeight="1" hidden="1">
      <c r="A30" s="435" t="s">
        <v>80</v>
      </c>
      <c r="B30" s="436"/>
      <c r="C30" s="419" t="s">
        <v>81</v>
      </c>
      <c r="D30" s="420"/>
      <c r="E30" s="425"/>
      <c r="F30" s="419" t="s">
        <v>82</v>
      </c>
      <c r="G30" s="420"/>
      <c r="H30" s="425"/>
      <c r="I30" s="419" t="s">
        <v>83</v>
      </c>
      <c r="J30" s="420"/>
      <c r="K30" s="421"/>
    </row>
    <row r="31" spans="1:11" s="7" customFormat="1" ht="22.5" customHeight="1" hidden="1">
      <c r="A31" s="442"/>
      <c r="B31" s="443"/>
      <c r="C31" s="426" t="s">
        <v>84</v>
      </c>
      <c r="D31" s="427"/>
      <c r="E31" s="428"/>
      <c r="F31" s="426" t="s">
        <v>85</v>
      </c>
      <c r="G31" s="427"/>
      <c r="H31" s="428"/>
      <c r="I31" s="426" t="s">
        <v>86</v>
      </c>
      <c r="J31" s="427"/>
      <c r="K31" s="439"/>
    </row>
    <row r="32" spans="1:11" s="7" customFormat="1" ht="22.5" customHeight="1" hidden="1">
      <c r="A32" s="442"/>
      <c r="B32" s="443"/>
      <c r="C32" s="426" t="s">
        <v>87</v>
      </c>
      <c r="D32" s="427"/>
      <c r="E32" s="428"/>
      <c r="F32" s="426" t="s">
        <v>88</v>
      </c>
      <c r="G32" s="427"/>
      <c r="H32" s="428"/>
      <c r="I32" s="426" t="s">
        <v>89</v>
      </c>
      <c r="J32" s="427"/>
      <c r="K32" s="439"/>
    </row>
    <row r="33" spans="1:11" s="7" customFormat="1" ht="22.5" customHeight="1" hidden="1">
      <c r="A33" s="442"/>
      <c r="B33" s="443"/>
      <c r="C33" s="426" t="s">
        <v>90</v>
      </c>
      <c r="D33" s="427"/>
      <c r="E33" s="428"/>
      <c r="F33" s="422" t="s">
        <v>91</v>
      </c>
      <c r="G33" s="423"/>
      <c r="H33" s="440"/>
      <c r="I33" s="426" t="s">
        <v>92</v>
      </c>
      <c r="J33" s="427"/>
      <c r="K33" s="439"/>
    </row>
    <row r="34" spans="1:11" s="7" customFormat="1" ht="22.5" customHeight="1" hidden="1">
      <c r="A34" s="442"/>
      <c r="B34" s="443"/>
      <c r="C34" s="426" t="s">
        <v>93</v>
      </c>
      <c r="D34" s="427"/>
      <c r="E34" s="428"/>
      <c r="F34" s="426" t="s">
        <v>94</v>
      </c>
      <c r="G34" s="427"/>
      <c r="H34" s="428"/>
      <c r="I34" s="426" t="s">
        <v>95</v>
      </c>
      <c r="J34" s="427"/>
      <c r="K34" s="439"/>
    </row>
    <row r="35" spans="1:11" s="7" customFormat="1" ht="22.5" customHeight="1" hidden="1">
      <c r="A35" s="437"/>
      <c r="B35" s="438"/>
      <c r="C35" s="416" t="s">
        <v>96</v>
      </c>
      <c r="D35" s="417"/>
      <c r="E35" s="441"/>
      <c r="F35" s="416" t="s">
        <v>110</v>
      </c>
      <c r="G35" s="417"/>
      <c r="H35" s="441"/>
      <c r="I35" s="416" t="s">
        <v>111</v>
      </c>
      <c r="J35" s="417"/>
      <c r="K35" s="418"/>
    </row>
    <row r="36" spans="1:11" s="7" customFormat="1" ht="22.5" customHeight="1" hidden="1">
      <c r="A36" s="429" t="s">
        <v>97</v>
      </c>
      <c r="B36" s="430"/>
      <c r="C36" s="419" t="s">
        <v>98</v>
      </c>
      <c r="D36" s="420"/>
      <c r="E36" s="425"/>
      <c r="F36" s="419" t="s">
        <v>99</v>
      </c>
      <c r="G36" s="420"/>
      <c r="H36" s="425"/>
      <c r="I36" s="419" t="s">
        <v>100</v>
      </c>
      <c r="J36" s="420"/>
      <c r="K36" s="421"/>
    </row>
    <row r="37" spans="1:11" s="7" customFormat="1" ht="22.5" customHeight="1" hidden="1">
      <c r="A37" s="431"/>
      <c r="B37" s="432"/>
      <c r="C37" s="426" t="s">
        <v>101</v>
      </c>
      <c r="D37" s="427"/>
      <c r="E37" s="428"/>
      <c r="F37" s="426" t="s">
        <v>102</v>
      </c>
      <c r="G37" s="427"/>
      <c r="H37" s="428"/>
      <c r="I37" s="422" t="s">
        <v>103</v>
      </c>
      <c r="J37" s="423"/>
      <c r="K37" s="424"/>
    </row>
    <row r="38" spans="1:11" s="7" customFormat="1" ht="22.5" customHeight="1" hidden="1">
      <c r="A38" s="431"/>
      <c r="B38" s="432"/>
      <c r="C38" s="422" t="s">
        <v>104</v>
      </c>
      <c r="D38" s="423"/>
      <c r="E38" s="440"/>
      <c r="F38" s="422" t="s">
        <v>105</v>
      </c>
      <c r="G38" s="423"/>
      <c r="H38" s="440"/>
      <c r="I38" s="422" t="s">
        <v>106</v>
      </c>
      <c r="J38" s="423"/>
      <c r="K38" s="424"/>
    </row>
    <row r="39" spans="1:11" s="7" customFormat="1" ht="22.5" customHeight="1" hidden="1">
      <c r="A39" s="433"/>
      <c r="B39" s="434"/>
      <c r="C39" s="416" t="s">
        <v>112</v>
      </c>
      <c r="D39" s="417"/>
      <c r="E39" s="441"/>
      <c r="F39" s="416" t="s">
        <v>113</v>
      </c>
      <c r="G39" s="417"/>
      <c r="H39" s="441"/>
      <c r="I39" s="416" t="s">
        <v>114</v>
      </c>
      <c r="J39" s="417"/>
      <c r="K39" s="418"/>
    </row>
    <row r="40" spans="1:11" s="7" customFormat="1" ht="22.5" customHeight="1" hidden="1">
      <c r="A40" s="435" t="s">
        <v>58</v>
      </c>
      <c r="B40" s="436"/>
      <c r="C40" s="419" t="s">
        <v>107</v>
      </c>
      <c r="D40" s="420"/>
      <c r="E40" s="425"/>
      <c r="F40" s="419" t="s">
        <v>108</v>
      </c>
      <c r="G40" s="420"/>
      <c r="H40" s="425"/>
      <c r="I40" s="18"/>
      <c r="J40" s="19"/>
      <c r="K40" s="20"/>
    </row>
    <row r="41" spans="1:11" s="7" customFormat="1" ht="22.5" customHeight="1" hidden="1">
      <c r="A41" s="437"/>
      <c r="B41" s="438"/>
      <c r="C41" s="21" t="s">
        <v>109</v>
      </c>
      <c r="D41" s="22"/>
      <c r="E41" s="22"/>
      <c r="F41" s="22"/>
      <c r="G41" s="22"/>
      <c r="H41" s="22"/>
      <c r="I41" s="22"/>
      <c r="J41" s="22"/>
      <c r="K41" s="23"/>
    </row>
    <row r="42" s="7" customFormat="1" ht="19.5" customHeight="1" hidden="1"/>
  </sheetData>
  <sheetProtection/>
  <mergeCells count="66">
    <mergeCell ref="B10:E10"/>
    <mergeCell ref="F10:L10"/>
    <mergeCell ref="F5:L5"/>
    <mergeCell ref="F6:L6"/>
    <mergeCell ref="F7:L7"/>
    <mergeCell ref="F8:L8"/>
    <mergeCell ref="F9:L9"/>
    <mergeCell ref="B5:E5"/>
    <mergeCell ref="B6:E6"/>
    <mergeCell ref="B7:E7"/>
    <mergeCell ref="B8:E8"/>
    <mergeCell ref="B9:E9"/>
    <mergeCell ref="B18:E18"/>
    <mergeCell ref="F16:L16"/>
    <mergeCell ref="B11:E11"/>
    <mergeCell ref="F11:L11"/>
    <mergeCell ref="B15:E15"/>
    <mergeCell ref="F15:L15"/>
    <mergeCell ref="B12:E12"/>
    <mergeCell ref="F12:L12"/>
    <mergeCell ref="B16:E16"/>
    <mergeCell ref="F17:L17"/>
    <mergeCell ref="F18:L18"/>
    <mergeCell ref="F19:L19"/>
    <mergeCell ref="F20:L20"/>
    <mergeCell ref="F21:L21"/>
    <mergeCell ref="B17:E17"/>
    <mergeCell ref="B19:E19"/>
    <mergeCell ref="B21:E21"/>
    <mergeCell ref="A30:B35"/>
    <mergeCell ref="I30:K30"/>
    <mergeCell ref="F30:H30"/>
    <mergeCell ref="C30:E30"/>
    <mergeCell ref="I32:K32"/>
    <mergeCell ref="B20:E20"/>
    <mergeCell ref="C33:E33"/>
    <mergeCell ref="C35:E35"/>
    <mergeCell ref="C34:E34"/>
    <mergeCell ref="D29:I29"/>
    <mergeCell ref="C40:E40"/>
    <mergeCell ref="F40:H40"/>
    <mergeCell ref="F38:H38"/>
    <mergeCell ref="C32:E32"/>
    <mergeCell ref="C39:E39"/>
    <mergeCell ref="C31:E31"/>
    <mergeCell ref="F35:H35"/>
    <mergeCell ref="C38:E38"/>
    <mergeCell ref="C36:E36"/>
    <mergeCell ref="F39:H39"/>
    <mergeCell ref="A36:B39"/>
    <mergeCell ref="A40:B41"/>
    <mergeCell ref="I31:K31"/>
    <mergeCell ref="I33:K33"/>
    <mergeCell ref="F31:H31"/>
    <mergeCell ref="I34:K34"/>
    <mergeCell ref="F33:H33"/>
    <mergeCell ref="F32:H32"/>
    <mergeCell ref="F34:H34"/>
    <mergeCell ref="I35:K35"/>
    <mergeCell ref="I39:K39"/>
    <mergeCell ref="I36:K36"/>
    <mergeCell ref="I38:K38"/>
    <mergeCell ref="F36:H36"/>
    <mergeCell ref="F37:H37"/>
    <mergeCell ref="C37:E37"/>
    <mergeCell ref="I37:K37"/>
  </mergeCells>
  <printOptions/>
  <pageMargins left="0.984251968503937" right="0.1968503937007874" top="0.984251968503937" bottom="0.5118110236220472" header="0.5118110236220472" footer="0.31496062992125984"/>
  <pageSetup horizontalDpi="300" verticalDpi="300" orientation="portrait" paperSize="9" scale="90" r:id="rId1"/>
</worksheet>
</file>

<file path=xl/worksheets/sheet3.xml><?xml version="1.0" encoding="utf-8"?>
<worksheet xmlns="http://schemas.openxmlformats.org/spreadsheetml/2006/main" xmlns:r="http://schemas.openxmlformats.org/officeDocument/2006/relationships">
  <dimension ref="A1:EM191"/>
  <sheetViews>
    <sheetView zoomScalePageLayoutView="0" workbookViewId="0" topLeftCell="A121">
      <pane ySplit="1" topLeftCell="A122" activePane="bottomLeft" state="frozen"/>
      <selection pane="topLeft" activeCell="A121" sqref="A121"/>
      <selection pane="bottomLeft" activeCell="I152" sqref="I152:P152"/>
    </sheetView>
  </sheetViews>
  <sheetFormatPr defaultColWidth="9.00390625" defaultRowHeight="13.5"/>
  <cols>
    <col min="1" max="75" width="2.625" style="43" customWidth="1"/>
    <col min="76" max="16384" width="9.00390625" style="43" customWidth="1"/>
  </cols>
  <sheetData>
    <row r="1" ht="14.25">
      <c r="A1" s="43" t="s">
        <v>136</v>
      </c>
    </row>
    <row r="2" spans="31:47" ht="24" customHeight="1">
      <c r="AE2" s="495" t="s">
        <v>72</v>
      </c>
      <c r="AF2" s="495"/>
      <c r="AG2" s="495"/>
      <c r="AH2" s="495"/>
      <c r="AI2" s="495"/>
      <c r="AJ2" s="499" t="s">
        <v>688</v>
      </c>
      <c r="AK2" s="499"/>
      <c r="AL2" s="499"/>
      <c r="AM2" s="499"/>
      <c r="AN2" s="499"/>
      <c r="AO2" s="499"/>
      <c r="AP2" s="499"/>
      <c r="AQ2" s="498"/>
      <c r="AR2" s="498"/>
      <c r="AS2" s="498"/>
      <c r="AT2" s="498"/>
      <c r="AU2" s="498"/>
    </row>
    <row r="3" spans="48:49" ht="24" customHeight="1">
      <c r="AV3" s="56"/>
      <c r="AW3" s="56"/>
    </row>
    <row r="4" spans="6:40" ht="33" customHeight="1">
      <c r="F4" s="57"/>
      <c r="G4" s="57"/>
      <c r="H4" s="57"/>
      <c r="I4" s="57"/>
      <c r="J4" s="58" t="s">
        <v>33</v>
      </c>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57"/>
      <c r="AN4" s="57"/>
    </row>
    <row r="5" spans="6:40" ht="13.5" customHeight="1">
      <c r="F5" s="57"/>
      <c r="G5" s="57"/>
      <c r="H5" s="57"/>
      <c r="I5" s="57"/>
      <c r="J5" s="58"/>
      <c r="L5" s="57"/>
      <c r="M5" s="57"/>
      <c r="N5" s="57"/>
      <c r="O5" s="57"/>
      <c r="P5" s="57"/>
      <c r="Q5" s="57"/>
      <c r="R5" s="57"/>
      <c r="S5" s="57"/>
      <c r="T5" s="57"/>
      <c r="U5" s="57"/>
      <c r="V5" s="57"/>
      <c r="W5" s="57"/>
      <c r="X5" s="57"/>
      <c r="Y5" s="57"/>
      <c r="Z5" s="57"/>
      <c r="AA5" s="57"/>
      <c r="AB5" s="57"/>
      <c r="AC5" s="57"/>
      <c r="AD5" s="57"/>
      <c r="AE5" s="57"/>
      <c r="AF5" s="57"/>
      <c r="AG5" s="57"/>
      <c r="AH5" s="57"/>
      <c r="AI5" s="57"/>
      <c r="AJ5" s="57"/>
      <c r="AK5" s="57"/>
      <c r="AL5" s="57"/>
      <c r="AM5" s="57"/>
      <c r="AN5" s="57"/>
    </row>
    <row r="6" spans="1:37" ht="13.5" customHeight="1">
      <c r="A6" s="43" t="s">
        <v>685</v>
      </c>
      <c r="AK6" s="59"/>
    </row>
    <row r="7" spans="38:47" ht="18" customHeight="1">
      <c r="AL7" s="496" t="str">
        <f>IF(K123="","令和    年    月    日","令和"&amp;K123&amp;"年"&amp;N123&amp;"月"&amp;P123&amp;"日")</f>
        <v>令和    年    月    日</v>
      </c>
      <c r="AM7" s="496"/>
      <c r="AN7" s="496"/>
      <c r="AO7" s="496"/>
      <c r="AP7" s="496"/>
      <c r="AQ7" s="496"/>
      <c r="AR7" s="496"/>
      <c r="AS7" s="496"/>
      <c r="AT7" s="496"/>
      <c r="AU7" s="496"/>
    </row>
    <row r="8" ht="17.25" customHeight="1">
      <c r="E8" s="60"/>
    </row>
    <row r="9" spans="1:50" ht="21" customHeight="1">
      <c r="A9" s="497" t="str">
        <f>IF('入力時の注意事項'!B5="","令和"&amp;'入力時の注意事項'!B6&amp;"年度の貴企業団が発注する物品の製造又は納入その他の入札（見積）に係る競争に参加したいので、所定の書類を添えて","令和"&amp;'入力時の注意事項'!B5&amp;"年度・令和"&amp;'入力時の注意事項'!B6&amp;"年度の貴企業団が発注する物品の製造又は納入その他の入札（見積）に係る競争に参加したいので、所定の書類を添えて")</f>
        <v>令和４年度・令和５年度の貴企業団が発注する物品の製造又は納入その他の入札（見積）に係る競争に参加したいので、所定の書類を添えて</v>
      </c>
      <c r="B9" s="497"/>
      <c r="C9" s="497"/>
      <c r="D9" s="497"/>
      <c r="E9" s="497"/>
      <c r="F9" s="497"/>
      <c r="G9" s="497"/>
      <c r="H9" s="497"/>
      <c r="I9" s="497"/>
      <c r="J9" s="497"/>
      <c r="K9" s="497"/>
      <c r="L9" s="497"/>
      <c r="M9" s="497"/>
      <c r="N9" s="497"/>
      <c r="O9" s="497"/>
      <c r="P9" s="497"/>
      <c r="Q9" s="497"/>
      <c r="R9" s="497"/>
      <c r="S9" s="497"/>
      <c r="T9" s="497"/>
      <c r="U9" s="497"/>
      <c r="V9" s="497"/>
      <c r="W9" s="497"/>
      <c r="X9" s="497"/>
      <c r="Y9" s="497"/>
      <c r="Z9" s="497"/>
      <c r="AA9" s="497"/>
      <c r="AB9" s="497"/>
      <c r="AC9" s="497"/>
      <c r="AD9" s="497"/>
      <c r="AE9" s="497"/>
      <c r="AF9" s="497"/>
      <c r="AG9" s="497"/>
      <c r="AH9" s="497"/>
      <c r="AI9" s="497"/>
      <c r="AJ9" s="497"/>
      <c r="AK9" s="497"/>
      <c r="AL9" s="497"/>
      <c r="AM9" s="497"/>
      <c r="AN9" s="497"/>
      <c r="AO9" s="497"/>
      <c r="AP9" s="497"/>
      <c r="AQ9" s="497"/>
      <c r="AR9" s="497"/>
      <c r="AS9" s="497"/>
      <c r="AT9" s="497"/>
      <c r="AU9" s="497"/>
      <c r="AV9" s="497"/>
      <c r="AW9" s="497"/>
      <c r="AX9" s="61"/>
    </row>
    <row r="10" spans="1:50" ht="15.75" customHeight="1">
      <c r="A10" s="44" t="s">
        <v>203</v>
      </c>
      <c r="B10" s="61"/>
      <c r="C10" s="61"/>
      <c r="D10" s="61"/>
      <c r="E10" s="61"/>
      <c r="G10" s="61"/>
      <c r="H10" s="61"/>
      <c r="I10" s="61"/>
      <c r="J10" s="61"/>
      <c r="K10" s="61"/>
      <c r="L10" s="61"/>
      <c r="M10" s="61"/>
      <c r="N10" s="61"/>
      <c r="O10" s="61"/>
      <c r="P10" s="61"/>
      <c r="Q10" s="61"/>
      <c r="R10" s="61"/>
      <c r="S10" s="61"/>
      <c r="T10" s="61"/>
      <c r="U10" s="61"/>
      <c r="V10" s="61"/>
      <c r="W10" s="61"/>
      <c r="X10" s="61"/>
      <c r="Y10" s="61"/>
      <c r="Z10" s="61"/>
      <c r="AA10" s="61"/>
      <c r="AB10" s="61"/>
      <c r="AC10" s="61"/>
      <c r="AD10" s="61"/>
      <c r="AE10" s="61"/>
      <c r="AF10" s="61"/>
      <c r="AG10" s="61"/>
      <c r="AH10" s="61"/>
      <c r="AI10" s="61"/>
      <c r="AJ10" s="61"/>
      <c r="AK10" s="61"/>
      <c r="AL10" s="61"/>
      <c r="AM10" s="61"/>
      <c r="AN10" s="61"/>
      <c r="AO10" s="61"/>
      <c r="AP10" s="61"/>
      <c r="AQ10" s="61"/>
      <c r="AR10" s="61"/>
      <c r="AS10" s="61"/>
      <c r="AT10" s="61"/>
      <c r="AU10" s="61"/>
      <c r="AV10" s="61"/>
      <c r="AW10" s="61"/>
      <c r="AX10" s="61"/>
    </row>
    <row r="11" ht="14.25"/>
    <row r="12" ht="14.25"/>
    <row r="13" spans="53:56" ht="14.25">
      <c r="BA13" s="46"/>
      <c r="BB13" s="46"/>
      <c r="BC13" s="46"/>
      <c r="BD13" s="46"/>
    </row>
    <row r="14" spans="21:143" ht="16.5" customHeight="1">
      <c r="U14" s="62"/>
      <c r="V14" s="45"/>
      <c r="W14" s="45"/>
      <c r="X14" s="63"/>
      <c r="Y14" s="45"/>
      <c r="Z14" s="45"/>
      <c r="AA14" s="45"/>
      <c r="AB14" s="45"/>
      <c r="AC14" s="45"/>
      <c r="AD14" s="45"/>
      <c r="AE14" s="64" t="s">
        <v>26</v>
      </c>
      <c r="AF14" s="502">
        <f>IF(I128="","",I128)</f>
      </c>
      <c r="AG14" s="502"/>
      <c r="AH14" s="502"/>
      <c r="AI14" s="65" t="s">
        <v>27</v>
      </c>
      <c r="AJ14" s="502">
        <f>IF(M128="","",M128)</f>
      </c>
      <c r="AK14" s="502"/>
      <c r="AL14" s="502"/>
      <c r="AM14" s="45"/>
      <c r="AN14" s="45"/>
      <c r="AO14" s="45"/>
      <c r="AP14" s="45"/>
      <c r="AQ14" s="45"/>
      <c r="AR14" s="45"/>
      <c r="AS14" s="45"/>
      <c r="AT14" s="45"/>
      <c r="AU14" s="45"/>
      <c r="AV14" s="48"/>
      <c r="AW14" s="46"/>
      <c r="BA14" s="46"/>
      <c r="BB14" s="66"/>
      <c r="BC14" s="66"/>
      <c r="BD14" s="66"/>
      <c r="BE14" s="66"/>
      <c r="BF14" s="66"/>
      <c r="BG14" s="66"/>
      <c r="BH14" s="66"/>
      <c r="BI14" s="66"/>
      <c r="BJ14" s="66"/>
      <c r="BK14" s="66"/>
      <c r="BL14" s="66"/>
      <c r="BM14" s="66"/>
      <c r="BN14" s="66"/>
      <c r="BO14" s="66"/>
      <c r="BP14" s="66"/>
      <c r="BQ14" s="66"/>
      <c r="BR14" s="66"/>
      <c r="BS14" s="66"/>
      <c r="BT14" s="66"/>
      <c r="BU14" s="66"/>
      <c r="BV14" s="66"/>
      <c r="BW14" s="66"/>
      <c r="BX14" s="66"/>
      <c r="BY14" s="66"/>
      <c r="BZ14" s="66"/>
      <c r="CA14" s="66"/>
      <c r="CB14" s="66"/>
      <c r="CC14" s="66"/>
      <c r="CD14" s="66"/>
      <c r="CE14" s="66"/>
      <c r="CF14" s="66"/>
      <c r="CG14" s="66"/>
      <c r="CH14" s="66"/>
      <c r="CI14" s="66"/>
      <c r="CJ14" s="66"/>
      <c r="CK14" s="66"/>
      <c r="CL14" s="66"/>
      <c r="CM14" s="66"/>
      <c r="CN14" s="66"/>
      <c r="CO14" s="66"/>
      <c r="CP14" s="66"/>
      <c r="CQ14" s="66"/>
      <c r="CR14" s="66"/>
      <c r="CS14" s="66"/>
      <c r="CT14" s="66"/>
      <c r="CU14" s="66"/>
      <c r="CV14" s="66"/>
      <c r="CW14" s="66"/>
      <c r="CX14" s="66"/>
      <c r="CY14" s="66"/>
      <c r="CZ14" s="66"/>
      <c r="DA14" s="66"/>
      <c r="DB14" s="66"/>
      <c r="DC14" s="66"/>
      <c r="DD14" s="66"/>
      <c r="DE14" s="66"/>
      <c r="DF14" s="66"/>
      <c r="DG14" s="66"/>
      <c r="DH14" s="66"/>
      <c r="DI14" s="66"/>
      <c r="DJ14" s="66"/>
      <c r="DK14" s="66"/>
      <c r="DL14" s="66"/>
      <c r="DM14" s="66"/>
      <c r="DN14" s="66"/>
      <c r="DO14" s="66"/>
      <c r="DP14" s="66"/>
      <c r="DQ14" s="66"/>
      <c r="DR14" s="66"/>
      <c r="DS14" s="66"/>
      <c r="DT14" s="66"/>
      <c r="DU14" s="66"/>
      <c r="DV14" s="66"/>
      <c r="DW14" s="66"/>
      <c r="DX14" s="66"/>
      <c r="DY14" s="66"/>
      <c r="DZ14" s="66"/>
      <c r="EA14" s="66"/>
      <c r="EB14" s="66"/>
      <c r="EC14" s="66"/>
      <c r="ED14" s="66"/>
      <c r="EE14" s="66"/>
      <c r="EF14" s="66"/>
      <c r="EG14" s="66"/>
      <c r="EH14" s="66"/>
      <c r="EI14" s="66"/>
      <c r="EJ14" s="66"/>
      <c r="EK14" s="66"/>
      <c r="EL14" s="66"/>
      <c r="EM14" s="66"/>
    </row>
    <row r="15" spans="1:56" ht="16.5" customHeight="1">
      <c r="A15" s="62"/>
      <c r="B15" s="45"/>
      <c r="C15" s="45"/>
      <c r="D15" s="45"/>
      <c r="E15" s="45"/>
      <c r="F15" s="45"/>
      <c r="G15" s="45"/>
      <c r="H15" s="67"/>
      <c r="I15" s="45"/>
      <c r="J15" s="45"/>
      <c r="K15" s="45"/>
      <c r="L15" s="45"/>
      <c r="M15" s="45"/>
      <c r="N15" s="68"/>
      <c r="O15" s="68"/>
      <c r="P15" s="68"/>
      <c r="Q15" s="68"/>
      <c r="R15" s="48"/>
      <c r="U15" s="47"/>
      <c r="V15" s="46"/>
      <c r="W15" s="46"/>
      <c r="X15" s="69"/>
      <c r="Y15" s="470" t="s">
        <v>228</v>
      </c>
      <c r="Z15" s="471"/>
      <c r="AA15" s="471"/>
      <c r="AB15" s="471"/>
      <c r="AC15" s="471"/>
      <c r="AD15" s="503">
        <f>IF(VLOOKUP(D120,detab,5)=0,"",VLOOKUP(D120,detab,5)&amp;VLOOKUP(E120,detab,6)&amp;I132)</f>
      </c>
      <c r="AE15" s="503"/>
      <c r="AF15" s="503"/>
      <c r="AG15" s="503"/>
      <c r="AH15" s="503"/>
      <c r="AI15" s="503"/>
      <c r="AJ15" s="503"/>
      <c r="AK15" s="503"/>
      <c r="AL15" s="503"/>
      <c r="AM15" s="503"/>
      <c r="AN15" s="503"/>
      <c r="AO15" s="503"/>
      <c r="AP15" s="503"/>
      <c r="AQ15" s="503"/>
      <c r="AR15" s="503"/>
      <c r="AS15" s="503"/>
      <c r="AT15" s="503"/>
      <c r="AU15" s="503"/>
      <c r="AV15" s="504"/>
      <c r="AW15" s="46"/>
      <c r="BA15" s="46"/>
      <c r="BB15" s="46"/>
      <c r="BC15" s="46"/>
      <c r="BD15" s="46"/>
    </row>
    <row r="16" spans="1:56" ht="13.5" customHeight="1">
      <c r="A16" s="47" t="s">
        <v>34</v>
      </c>
      <c r="B16" s="46"/>
      <c r="C16" s="46"/>
      <c r="D16" s="46"/>
      <c r="E16" s="46"/>
      <c r="F16" s="46"/>
      <c r="G16" s="46"/>
      <c r="H16" s="71"/>
      <c r="I16" s="72">
        <v>1</v>
      </c>
      <c r="J16" s="494" t="s">
        <v>11</v>
      </c>
      <c r="K16" s="494"/>
      <c r="L16" s="494"/>
      <c r="M16" s="74" t="s">
        <v>13</v>
      </c>
      <c r="N16" s="552">
        <f>IF(A120=FALSE,"","○")</f>
      </c>
      <c r="O16" s="552"/>
      <c r="P16" s="552"/>
      <c r="Q16" s="552"/>
      <c r="R16" s="75" t="s">
        <v>14</v>
      </c>
      <c r="U16" s="47"/>
      <c r="V16" s="46"/>
      <c r="W16" s="46"/>
      <c r="X16" s="69"/>
      <c r="Y16" s="477" t="s">
        <v>73</v>
      </c>
      <c r="Z16" s="477"/>
      <c r="AA16" s="477"/>
      <c r="AB16" s="477"/>
      <c r="AC16" s="477"/>
      <c r="AD16" s="503">
        <f>IF(I138="","",I138)</f>
      </c>
      <c r="AE16" s="503"/>
      <c r="AF16" s="503"/>
      <c r="AG16" s="503"/>
      <c r="AH16" s="503"/>
      <c r="AI16" s="503"/>
      <c r="AJ16" s="503"/>
      <c r="AK16" s="503"/>
      <c r="AL16" s="503"/>
      <c r="AM16" s="503"/>
      <c r="AN16" s="503"/>
      <c r="AO16" s="503"/>
      <c r="AP16" s="503"/>
      <c r="AQ16" s="503"/>
      <c r="AR16" s="503"/>
      <c r="AS16" s="503"/>
      <c r="AT16" s="503"/>
      <c r="AU16" s="503"/>
      <c r="AV16" s="504"/>
      <c r="AW16" s="46"/>
      <c r="BA16" s="46"/>
      <c r="BB16" s="46"/>
      <c r="BC16" s="46"/>
      <c r="BD16" s="46"/>
    </row>
    <row r="17" spans="1:49" ht="13.5" customHeight="1">
      <c r="A17" s="47" t="s">
        <v>35</v>
      </c>
      <c r="B17" s="46"/>
      <c r="C17" s="46"/>
      <c r="D17" s="46"/>
      <c r="E17" s="46"/>
      <c r="F17" s="46"/>
      <c r="G17" s="46"/>
      <c r="H17" s="71"/>
      <c r="I17" s="74"/>
      <c r="J17" s="74"/>
      <c r="K17" s="74"/>
      <c r="L17" s="74"/>
      <c r="M17" s="74"/>
      <c r="N17" s="76"/>
      <c r="O17" s="76"/>
      <c r="P17" s="76"/>
      <c r="Q17" s="76"/>
      <c r="R17" s="75"/>
      <c r="U17" s="47"/>
      <c r="V17" s="46"/>
      <c r="W17" s="46"/>
      <c r="X17" s="69"/>
      <c r="Y17" s="465" t="s">
        <v>8</v>
      </c>
      <c r="Z17" s="465"/>
      <c r="AA17" s="465"/>
      <c r="AB17" s="465"/>
      <c r="AC17" s="465"/>
      <c r="AD17" s="505">
        <f>IF(I142="","",VLOOKUP(F120,detab,7)&amp;I142&amp;VLOOKUP(G120,detab,7))</f>
      </c>
      <c r="AE17" s="505">
        <f>IF(X171=0,"",VLOOKUP(U142,b,7)&amp;X171&amp;VLOOKUP(V142,b,7))</f>
      </c>
      <c r="AF17" s="505">
        <f>IF(Y171=0,"",VLOOKUP(V142,b,7)&amp;Y171&amp;VLOOKUP(W142,b,7))</f>
      </c>
      <c r="AG17" s="505">
        <f>IF(Z171=0,"",VLOOKUP(W142,b,7)&amp;Z171&amp;VLOOKUP(X142,b,7))</f>
      </c>
      <c r="AH17" s="505">
        <f>IF(AA171=0,"",VLOOKUP(X142,b,7)&amp;AA171&amp;VLOOKUP(Y142,b,7))</f>
      </c>
      <c r="AI17" s="505">
        <f>IF(AB171=0,"",VLOOKUP(Y142,b,7)&amp;AB171&amp;VLOOKUP(Z142,b,7))</f>
      </c>
      <c r="AJ17" s="505">
        <f>IF(AC171=0,"",VLOOKUP(Z142,b,7)&amp;AC171&amp;VLOOKUP(AA142,b,7))</f>
      </c>
      <c r="AK17" s="505">
        <f>IF(AD171=0,"",VLOOKUP(AA142,b,7)&amp;AD171&amp;VLOOKUP(AB142,b,7))</f>
      </c>
      <c r="AL17" s="505">
        <f>IF(AE171=0,"",VLOOKUP(AB142,b,7)&amp;AE171&amp;VLOOKUP(AC142,b,7))</f>
      </c>
      <c r="AM17" s="505">
        <f>IF(AF171=0,"",VLOOKUP(AC142,b,7)&amp;AF171&amp;VLOOKUP(AD142,b,7))</f>
      </c>
      <c r="AN17" s="505">
        <f>IF(AG171=0,"",VLOOKUP(AD142,b,7)&amp;AG171&amp;VLOOKUP(AE142,b,7))</f>
      </c>
      <c r="AO17" s="505">
        <f>IF(AH171=0,"",VLOOKUP(AE142,b,7)&amp;AH171&amp;VLOOKUP(AF142,b,7))</f>
      </c>
      <c r="AP17" s="505">
        <f>IF(AI171=0,"",VLOOKUP(AF142,b,7)&amp;AI171&amp;VLOOKUP(AG142,b,7))</f>
      </c>
      <c r="AQ17" s="505">
        <f>IF(AJ171=0,"",VLOOKUP(AG142,b,7)&amp;AJ171&amp;VLOOKUP(AH142,b,7))</f>
      </c>
      <c r="AR17" s="505">
        <f>IF(AK171=0,"",VLOOKUP(AH142,b,7)&amp;AK171&amp;VLOOKUP(AI142,b,7))</f>
      </c>
      <c r="AS17" s="46"/>
      <c r="AT17" s="46"/>
      <c r="AU17" s="46"/>
      <c r="AV17" s="49"/>
      <c r="AW17" s="46"/>
    </row>
    <row r="18" spans="1:49" ht="14.25">
      <c r="A18" s="47"/>
      <c r="B18" s="46"/>
      <c r="C18" s="46"/>
      <c r="D18" s="46"/>
      <c r="E18" s="46"/>
      <c r="F18" s="46"/>
      <c r="G18" s="46"/>
      <c r="H18" s="71"/>
      <c r="I18" s="72">
        <v>2</v>
      </c>
      <c r="J18" s="77" t="s">
        <v>25</v>
      </c>
      <c r="K18" s="74"/>
      <c r="L18" s="74"/>
      <c r="M18" s="74" t="s">
        <v>13</v>
      </c>
      <c r="N18" s="552">
        <f>IF(B120=FALSE,"","○")</f>
      </c>
      <c r="O18" s="552"/>
      <c r="P18" s="552"/>
      <c r="Q18" s="552"/>
      <c r="R18" s="75" t="s">
        <v>14</v>
      </c>
      <c r="U18" s="474" t="s">
        <v>32</v>
      </c>
      <c r="V18" s="475"/>
      <c r="W18" s="475"/>
      <c r="X18" s="476"/>
      <c r="Y18" s="459" t="s">
        <v>9</v>
      </c>
      <c r="Z18" s="460"/>
      <c r="AA18" s="460"/>
      <c r="AB18" s="460"/>
      <c r="AC18" s="460"/>
      <c r="AD18" s="505">
        <f>IF(W172=0,"",VLOOKUP(T143,b,7)&amp;W172&amp;VLOOKUP(U143,b,7))</f>
      </c>
      <c r="AE18" s="505">
        <f>IF(X172=0,"",VLOOKUP(U143,b,7)&amp;X172&amp;VLOOKUP(V143,b,7))</f>
      </c>
      <c r="AF18" s="505">
        <f>IF(Y172=0,"",VLOOKUP(V143,b,7)&amp;Y172&amp;VLOOKUP(W143,b,7))</f>
      </c>
      <c r="AG18" s="505">
        <f>IF(Z172=0,"",VLOOKUP(W143,b,7)&amp;Z172&amp;VLOOKUP(X143,b,7))</f>
      </c>
      <c r="AH18" s="505">
        <f>IF(AA172=0,"",VLOOKUP(X143,b,7)&amp;AA172&amp;VLOOKUP(Y143,b,7))</f>
      </c>
      <c r="AI18" s="505">
        <f>IF(AB172=0,"",VLOOKUP(Y143,b,7)&amp;AB172&amp;VLOOKUP(Z143,b,7))</f>
      </c>
      <c r="AJ18" s="505">
        <f>IF(AC172=0,"",VLOOKUP(Z143,b,7)&amp;AC172&amp;VLOOKUP(AA143,b,7))</f>
      </c>
      <c r="AK18" s="505">
        <f>IF(AD172=0,"",VLOOKUP(AA143,b,7)&amp;AD172&amp;VLOOKUP(AB143,b,7))</f>
      </c>
      <c r="AL18" s="505">
        <f>IF(AE172=0,"",VLOOKUP(AB143,b,7)&amp;AE172&amp;VLOOKUP(AC143,b,7))</f>
      </c>
      <c r="AM18" s="505">
        <f>IF(AF172=0,"",VLOOKUP(AC143,b,7)&amp;AF172&amp;VLOOKUP(AD143,b,7))</f>
      </c>
      <c r="AN18" s="505">
        <f>IF(AG172=0,"",VLOOKUP(AD143,b,7)&amp;AG172&amp;VLOOKUP(AE143,b,7))</f>
      </c>
      <c r="AO18" s="505">
        <f>IF(AH172=0,"",VLOOKUP(AE143,b,7)&amp;AH172&amp;VLOOKUP(AF143,b,7))</f>
      </c>
      <c r="AP18" s="505">
        <f>IF(AI172=0,"",VLOOKUP(AF143,b,7)&amp;AI172&amp;VLOOKUP(AG143,b,7))</f>
      </c>
      <c r="AQ18" s="505">
        <f>IF(AJ172=0,"",VLOOKUP(AG143,b,7)&amp;AJ172&amp;VLOOKUP(AH143,b,7))</f>
      </c>
      <c r="AR18" s="505">
        <f>IF(AK172=0,"",VLOOKUP(AH143,b,7)&amp;AK172&amp;VLOOKUP(AI143,b,7))</f>
      </c>
      <c r="AS18" s="46"/>
      <c r="AT18" s="46"/>
      <c r="AU18" s="46"/>
      <c r="AV18" s="49"/>
      <c r="AW18" s="46"/>
    </row>
    <row r="19" spans="1:49" ht="13.5" customHeight="1">
      <c r="A19" s="461" t="s">
        <v>15</v>
      </c>
      <c r="B19" s="78" t="s">
        <v>222</v>
      </c>
      <c r="C19" s="46"/>
      <c r="D19" s="46"/>
      <c r="E19" s="46"/>
      <c r="F19" s="46"/>
      <c r="G19" s="479" t="s">
        <v>16</v>
      </c>
      <c r="H19" s="71"/>
      <c r="I19" s="74"/>
      <c r="J19" s="72"/>
      <c r="K19" s="73"/>
      <c r="L19" s="73"/>
      <c r="M19" s="73"/>
      <c r="N19" s="76"/>
      <c r="O19" s="76"/>
      <c r="P19" s="76"/>
      <c r="Q19" s="76"/>
      <c r="R19" s="75"/>
      <c r="U19" s="474" t="s">
        <v>4</v>
      </c>
      <c r="V19" s="475"/>
      <c r="W19" s="475"/>
      <c r="X19" s="476"/>
      <c r="Y19" s="465" t="s">
        <v>10</v>
      </c>
      <c r="Z19" s="465"/>
      <c r="AA19" s="465"/>
      <c r="AB19" s="465"/>
      <c r="AC19" s="465"/>
      <c r="AD19" s="506">
        <f>IF(I148="","",I146&amp;"  "&amp;I148)</f>
      </c>
      <c r="AE19" s="506"/>
      <c r="AF19" s="506"/>
      <c r="AG19" s="506"/>
      <c r="AH19" s="506"/>
      <c r="AI19" s="506"/>
      <c r="AJ19" s="506"/>
      <c r="AK19" s="506"/>
      <c r="AL19" s="506"/>
      <c r="AM19" s="506"/>
      <c r="AN19" s="506"/>
      <c r="AO19" s="506"/>
      <c r="AP19" s="506"/>
      <c r="AQ19" s="506"/>
      <c r="AR19" s="506"/>
      <c r="AS19" s="46"/>
      <c r="AT19" s="78" t="s">
        <v>19</v>
      </c>
      <c r="AU19" s="46"/>
      <c r="AV19" s="49"/>
      <c r="AW19" s="46"/>
    </row>
    <row r="20" spans="1:49" ht="13.5" customHeight="1">
      <c r="A20" s="461"/>
      <c r="B20" s="78" t="s">
        <v>223</v>
      </c>
      <c r="C20" s="46"/>
      <c r="D20" s="46"/>
      <c r="E20" s="46"/>
      <c r="F20" s="46"/>
      <c r="G20" s="479"/>
      <c r="H20" s="71"/>
      <c r="I20" s="72">
        <v>3</v>
      </c>
      <c r="J20" s="494" t="s">
        <v>12</v>
      </c>
      <c r="K20" s="494"/>
      <c r="L20" s="494"/>
      <c r="M20" s="74" t="s">
        <v>13</v>
      </c>
      <c r="N20" s="552">
        <f>IF(C120=FALSE,"","○")</f>
      </c>
      <c r="O20" s="552"/>
      <c r="P20" s="552"/>
      <c r="Q20" s="552"/>
      <c r="R20" s="75" t="s">
        <v>14</v>
      </c>
      <c r="U20" s="47"/>
      <c r="V20" s="468"/>
      <c r="W20" s="468"/>
      <c r="X20" s="469"/>
      <c r="Y20" s="492"/>
      <c r="Z20" s="492"/>
      <c r="AA20" s="492"/>
      <c r="AB20" s="492"/>
      <c r="AC20" s="492"/>
      <c r="AD20" s="506"/>
      <c r="AE20" s="506"/>
      <c r="AF20" s="506"/>
      <c r="AG20" s="506"/>
      <c r="AH20" s="506"/>
      <c r="AI20" s="506"/>
      <c r="AJ20" s="506"/>
      <c r="AK20" s="506"/>
      <c r="AL20" s="506"/>
      <c r="AM20" s="506"/>
      <c r="AN20" s="506"/>
      <c r="AO20" s="506"/>
      <c r="AP20" s="506"/>
      <c r="AQ20" s="506"/>
      <c r="AR20" s="506"/>
      <c r="AS20" s="46"/>
      <c r="AT20" s="46"/>
      <c r="AU20" s="46"/>
      <c r="AV20" s="49"/>
      <c r="AW20" s="46"/>
    </row>
    <row r="21" spans="1:49" ht="14.25" customHeight="1">
      <c r="A21" s="79"/>
      <c r="B21" s="80"/>
      <c r="C21" s="80"/>
      <c r="D21" s="80"/>
      <c r="E21" s="80"/>
      <c r="F21" s="80"/>
      <c r="G21" s="80"/>
      <c r="H21" s="81"/>
      <c r="I21" s="80"/>
      <c r="J21" s="80"/>
      <c r="K21" s="80"/>
      <c r="L21" s="80"/>
      <c r="M21" s="80"/>
      <c r="N21" s="82"/>
      <c r="O21" s="82"/>
      <c r="P21" s="82"/>
      <c r="Q21" s="82"/>
      <c r="R21" s="83"/>
      <c r="U21" s="47"/>
      <c r="V21" s="468"/>
      <c r="W21" s="468"/>
      <c r="X21" s="469"/>
      <c r="Y21" s="472" t="s">
        <v>43</v>
      </c>
      <c r="Z21" s="473"/>
      <c r="AA21" s="473"/>
      <c r="AB21" s="473"/>
      <c r="AC21" s="473"/>
      <c r="AD21" s="77" t="s">
        <v>28</v>
      </c>
      <c r="AE21" s="507" t="str">
        <f>IF(I150="","　       局　　     －　     　　番",I150)</f>
        <v>　       局　　     －　     　　番</v>
      </c>
      <c r="AF21" s="507"/>
      <c r="AG21" s="507"/>
      <c r="AH21" s="507"/>
      <c r="AI21" s="507"/>
      <c r="AJ21" s="507"/>
      <c r="AK21" s="507"/>
      <c r="AL21" s="507"/>
      <c r="AM21" s="507"/>
      <c r="AN21" s="507"/>
      <c r="AO21" s="507"/>
      <c r="AP21" s="78" t="s">
        <v>29</v>
      </c>
      <c r="AQ21" s="46"/>
      <c r="AR21" s="46"/>
      <c r="AS21" s="46"/>
      <c r="AT21" s="46"/>
      <c r="AU21" s="46"/>
      <c r="AV21" s="49"/>
      <c r="AW21" s="46"/>
    </row>
    <row r="22" spans="21:49" ht="14.25">
      <c r="U22" s="47"/>
      <c r="V22" s="468"/>
      <c r="W22" s="468"/>
      <c r="X22" s="469"/>
      <c r="Y22" s="478" t="s">
        <v>24</v>
      </c>
      <c r="Z22" s="478"/>
      <c r="AA22" s="478"/>
      <c r="AB22" s="478"/>
      <c r="AC22" s="478"/>
      <c r="AD22" s="77" t="s">
        <v>30</v>
      </c>
      <c r="AE22" s="507" t="str">
        <f>IF(I152="","　       局　　     －　     　　番",I152)</f>
        <v>　       局　　     －　     　　番</v>
      </c>
      <c r="AF22" s="507"/>
      <c r="AG22" s="507"/>
      <c r="AH22" s="507"/>
      <c r="AI22" s="507"/>
      <c r="AJ22" s="507"/>
      <c r="AK22" s="507"/>
      <c r="AL22" s="507"/>
      <c r="AM22" s="507"/>
      <c r="AN22" s="507"/>
      <c r="AO22" s="507"/>
      <c r="AP22" s="78" t="s">
        <v>29</v>
      </c>
      <c r="AQ22" s="46"/>
      <c r="AR22" s="46"/>
      <c r="AS22" s="46"/>
      <c r="AT22" s="46"/>
      <c r="AU22" s="46"/>
      <c r="AV22" s="49"/>
      <c r="AW22" s="46"/>
    </row>
    <row r="23" spans="21:49" ht="5.25" customHeight="1">
      <c r="U23" s="84"/>
      <c r="V23" s="466"/>
      <c r="W23" s="466"/>
      <c r="X23" s="467"/>
      <c r="Y23" s="85"/>
      <c r="Z23" s="85"/>
      <c r="AA23" s="85"/>
      <c r="AB23" s="85"/>
      <c r="AC23" s="85"/>
      <c r="AD23" s="85"/>
      <c r="AE23" s="85"/>
      <c r="AF23" s="85"/>
      <c r="AG23" s="85"/>
      <c r="AH23" s="85"/>
      <c r="AI23" s="85"/>
      <c r="AJ23" s="85"/>
      <c r="AK23" s="85"/>
      <c r="AL23" s="85"/>
      <c r="AM23" s="85"/>
      <c r="AN23" s="85"/>
      <c r="AO23" s="85"/>
      <c r="AP23" s="85"/>
      <c r="AQ23" s="85"/>
      <c r="AR23" s="85"/>
      <c r="AS23" s="85"/>
      <c r="AT23" s="85"/>
      <c r="AU23" s="85"/>
      <c r="AV23" s="86"/>
      <c r="AW23" s="46"/>
    </row>
    <row r="24" spans="21:49" ht="15.75" customHeight="1">
      <c r="U24" s="47"/>
      <c r="V24" s="468"/>
      <c r="W24" s="468"/>
      <c r="X24" s="469"/>
      <c r="Y24" s="46"/>
      <c r="Z24" s="46"/>
      <c r="AA24" s="46"/>
      <c r="AB24" s="46"/>
      <c r="AC24" s="46"/>
      <c r="AD24" s="46"/>
      <c r="AE24" s="87" t="s">
        <v>26</v>
      </c>
      <c r="AF24" s="543">
        <f>IF(I168=0,"",I168)</f>
      </c>
      <c r="AG24" s="543"/>
      <c r="AH24" s="543"/>
      <c r="AI24" s="88" t="s">
        <v>27</v>
      </c>
      <c r="AJ24" s="543">
        <f>IF(M168=0,"",M168)</f>
      </c>
      <c r="AK24" s="543"/>
      <c r="AL24" s="543"/>
      <c r="AM24" s="46"/>
      <c r="AN24" s="46"/>
      <c r="AO24" s="46"/>
      <c r="AP24" s="46"/>
      <c r="AQ24" s="46"/>
      <c r="AR24" s="46"/>
      <c r="AS24" s="46"/>
      <c r="AT24" s="46"/>
      <c r="AU24" s="46"/>
      <c r="AV24" s="49"/>
      <c r="AW24" s="46"/>
    </row>
    <row r="25" spans="1:49" ht="17.25" customHeight="1">
      <c r="A25" s="62"/>
      <c r="B25" s="45"/>
      <c r="C25" s="63"/>
      <c r="D25" s="480" t="s">
        <v>21</v>
      </c>
      <c r="E25" s="481"/>
      <c r="F25" s="481"/>
      <c r="G25" s="482"/>
      <c r="H25" s="508">
        <f>IF(I157="","",I157)</f>
      </c>
      <c r="I25" s="509"/>
      <c r="J25" s="509"/>
      <c r="K25" s="509"/>
      <c r="L25" s="509"/>
      <c r="M25" s="509"/>
      <c r="N25" s="509"/>
      <c r="O25" s="509"/>
      <c r="P25" s="509"/>
      <c r="Q25" s="509"/>
      <c r="R25" s="510"/>
      <c r="U25" s="47"/>
      <c r="V25" s="468"/>
      <c r="W25" s="468"/>
      <c r="X25" s="469"/>
      <c r="Y25" s="470" t="s">
        <v>228</v>
      </c>
      <c r="Z25" s="471"/>
      <c r="AA25" s="471"/>
      <c r="AB25" s="471"/>
      <c r="AC25" s="471"/>
      <c r="AD25" s="503">
        <f>IF(I170=0,"",I170)</f>
      </c>
      <c r="AE25" s="503"/>
      <c r="AF25" s="503"/>
      <c r="AG25" s="503"/>
      <c r="AH25" s="503"/>
      <c r="AI25" s="503"/>
      <c r="AJ25" s="503"/>
      <c r="AK25" s="503"/>
      <c r="AL25" s="503"/>
      <c r="AM25" s="503"/>
      <c r="AN25" s="503"/>
      <c r="AO25" s="503"/>
      <c r="AP25" s="503"/>
      <c r="AQ25" s="503"/>
      <c r="AR25" s="503"/>
      <c r="AS25" s="503"/>
      <c r="AT25" s="503"/>
      <c r="AU25" s="503"/>
      <c r="AV25" s="504"/>
      <c r="AW25" s="46"/>
    </row>
    <row r="26" spans="1:49" ht="11.25" customHeight="1">
      <c r="A26" s="47"/>
      <c r="B26" s="46"/>
      <c r="C26" s="69"/>
      <c r="D26" s="483"/>
      <c r="E26" s="484"/>
      <c r="F26" s="484"/>
      <c r="G26" s="485"/>
      <c r="H26" s="511"/>
      <c r="I26" s="512"/>
      <c r="J26" s="512"/>
      <c r="K26" s="512"/>
      <c r="L26" s="512"/>
      <c r="M26" s="512"/>
      <c r="N26" s="512"/>
      <c r="O26" s="512"/>
      <c r="P26" s="512"/>
      <c r="Q26" s="512"/>
      <c r="R26" s="513"/>
      <c r="U26" s="47"/>
      <c r="V26" s="468"/>
      <c r="W26" s="468"/>
      <c r="X26" s="469"/>
      <c r="Y26" s="477" t="s">
        <v>73</v>
      </c>
      <c r="Z26" s="477"/>
      <c r="AA26" s="477"/>
      <c r="AB26" s="477"/>
      <c r="AC26" s="477"/>
      <c r="AD26" s="503">
        <f>IF(I172=0,"",I172)</f>
      </c>
      <c r="AE26" s="503"/>
      <c r="AF26" s="503"/>
      <c r="AG26" s="503"/>
      <c r="AH26" s="503"/>
      <c r="AI26" s="503"/>
      <c r="AJ26" s="503"/>
      <c r="AK26" s="503"/>
      <c r="AL26" s="503"/>
      <c r="AM26" s="503"/>
      <c r="AN26" s="503"/>
      <c r="AO26" s="503"/>
      <c r="AP26" s="503"/>
      <c r="AQ26" s="503"/>
      <c r="AR26" s="503"/>
      <c r="AS26" s="503"/>
      <c r="AT26" s="503"/>
      <c r="AU26" s="503"/>
      <c r="AV26" s="504"/>
      <c r="AW26" s="46"/>
    </row>
    <row r="27" spans="1:49" ht="14.25">
      <c r="A27" s="47"/>
      <c r="B27" s="46"/>
      <c r="C27" s="69"/>
      <c r="D27" s="486" t="s">
        <v>18</v>
      </c>
      <c r="E27" s="487"/>
      <c r="F27" s="487"/>
      <c r="G27" s="488"/>
      <c r="H27" s="546">
        <f>IF(I159="","",I159)</f>
      </c>
      <c r="I27" s="547"/>
      <c r="J27" s="547"/>
      <c r="K27" s="547"/>
      <c r="L27" s="547"/>
      <c r="M27" s="547"/>
      <c r="N27" s="547"/>
      <c r="O27" s="547"/>
      <c r="P27" s="547"/>
      <c r="Q27" s="547"/>
      <c r="R27" s="548"/>
      <c r="U27" s="474" t="s">
        <v>31</v>
      </c>
      <c r="V27" s="475"/>
      <c r="W27" s="475"/>
      <c r="X27" s="476"/>
      <c r="Y27" s="465" t="s">
        <v>8</v>
      </c>
      <c r="Z27" s="465"/>
      <c r="AA27" s="465"/>
      <c r="AB27" s="465"/>
      <c r="AC27" s="465"/>
      <c r="AD27" s="544">
        <f>IF(I174=0,"",I174)</f>
      </c>
      <c r="AE27" s="544"/>
      <c r="AF27" s="544"/>
      <c r="AG27" s="544"/>
      <c r="AH27" s="544"/>
      <c r="AI27" s="544"/>
      <c r="AJ27" s="544"/>
      <c r="AK27" s="544"/>
      <c r="AL27" s="544"/>
      <c r="AM27" s="544"/>
      <c r="AN27" s="544"/>
      <c r="AO27" s="544"/>
      <c r="AP27" s="544"/>
      <c r="AQ27" s="544"/>
      <c r="AR27" s="544"/>
      <c r="AS27" s="46"/>
      <c r="AT27" s="46"/>
      <c r="AU27" s="46"/>
      <c r="AV27" s="49"/>
      <c r="AW27" s="46"/>
    </row>
    <row r="28" spans="1:49" ht="14.25">
      <c r="A28" s="462" t="s">
        <v>17</v>
      </c>
      <c r="B28" s="463"/>
      <c r="C28" s="464"/>
      <c r="D28" s="483"/>
      <c r="E28" s="484"/>
      <c r="F28" s="484"/>
      <c r="G28" s="485"/>
      <c r="H28" s="511"/>
      <c r="I28" s="512"/>
      <c r="J28" s="512"/>
      <c r="K28" s="512"/>
      <c r="L28" s="512"/>
      <c r="M28" s="512"/>
      <c r="N28" s="512"/>
      <c r="O28" s="512"/>
      <c r="P28" s="512"/>
      <c r="Q28" s="512"/>
      <c r="R28" s="513"/>
      <c r="U28" s="474" t="s">
        <v>446</v>
      </c>
      <c r="V28" s="475"/>
      <c r="W28" s="475"/>
      <c r="X28" s="476"/>
      <c r="Y28" s="459" t="s">
        <v>9</v>
      </c>
      <c r="Z28" s="460"/>
      <c r="AA28" s="460"/>
      <c r="AB28" s="460"/>
      <c r="AC28" s="460"/>
      <c r="AD28" s="544"/>
      <c r="AE28" s="544"/>
      <c r="AF28" s="544"/>
      <c r="AG28" s="544"/>
      <c r="AH28" s="544"/>
      <c r="AI28" s="544"/>
      <c r="AJ28" s="544"/>
      <c r="AK28" s="544"/>
      <c r="AL28" s="544"/>
      <c r="AM28" s="544"/>
      <c r="AN28" s="544"/>
      <c r="AO28" s="544"/>
      <c r="AP28" s="544"/>
      <c r="AQ28" s="544"/>
      <c r="AR28" s="544"/>
      <c r="AS28" s="46"/>
      <c r="AT28" s="46"/>
      <c r="AU28" s="46"/>
      <c r="AV28" s="49"/>
      <c r="AW28" s="46"/>
    </row>
    <row r="29" spans="1:49" ht="13.5" customHeight="1">
      <c r="A29" s="47"/>
      <c r="B29" s="46"/>
      <c r="C29" s="69"/>
      <c r="D29" s="486" t="s">
        <v>22</v>
      </c>
      <c r="E29" s="487"/>
      <c r="F29" s="487"/>
      <c r="G29" s="488"/>
      <c r="H29" s="546">
        <f>IF(I161="","",I161)</f>
      </c>
      <c r="I29" s="547"/>
      <c r="J29" s="547"/>
      <c r="K29" s="547"/>
      <c r="L29" s="547"/>
      <c r="M29" s="547"/>
      <c r="N29" s="547"/>
      <c r="O29" s="547"/>
      <c r="P29" s="547"/>
      <c r="Q29" s="547"/>
      <c r="R29" s="548"/>
      <c r="U29" s="553" t="s">
        <v>447</v>
      </c>
      <c r="V29" s="554"/>
      <c r="W29" s="554"/>
      <c r="X29" s="555"/>
      <c r="Y29" s="465" t="s">
        <v>10</v>
      </c>
      <c r="Z29" s="465"/>
      <c r="AA29" s="465"/>
      <c r="AB29" s="465"/>
      <c r="AC29" s="465"/>
      <c r="AD29" s="545">
        <f>IF(I178="","",I176&amp;"  "&amp;I178)</f>
      </c>
      <c r="AE29" s="545"/>
      <c r="AF29" s="545"/>
      <c r="AG29" s="545"/>
      <c r="AH29" s="545"/>
      <c r="AI29" s="545"/>
      <c r="AJ29" s="545"/>
      <c r="AK29" s="545"/>
      <c r="AL29" s="545"/>
      <c r="AM29" s="545"/>
      <c r="AN29" s="545"/>
      <c r="AO29" s="545"/>
      <c r="AP29" s="545"/>
      <c r="AQ29" s="545"/>
      <c r="AR29" s="545"/>
      <c r="AS29" s="46"/>
      <c r="AT29" s="89" t="s">
        <v>20</v>
      </c>
      <c r="AU29" s="46"/>
      <c r="AV29" s="49"/>
      <c r="AW29" s="46"/>
    </row>
    <row r="30" spans="1:49" ht="14.25">
      <c r="A30" s="47"/>
      <c r="B30" s="46"/>
      <c r="C30" s="69"/>
      <c r="D30" s="483"/>
      <c r="E30" s="484"/>
      <c r="F30" s="484"/>
      <c r="G30" s="485"/>
      <c r="H30" s="511"/>
      <c r="I30" s="512"/>
      <c r="J30" s="512"/>
      <c r="K30" s="512"/>
      <c r="L30" s="512"/>
      <c r="M30" s="512"/>
      <c r="N30" s="512"/>
      <c r="O30" s="512"/>
      <c r="P30" s="512"/>
      <c r="Q30" s="512"/>
      <c r="R30" s="513"/>
      <c r="U30" s="553"/>
      <c r="V30" s="554"/>
      <c r="W30" s="554"/>
      <c r="X30" s="555"/>
      <c r="Y30" s="492"/>
      <c r="Z30" s="492"/>
      <c r="AA30" s="492"/>
      <c r="AB30" s="492"/>
      <c r="AC30" s="492"/>
      <c r="AD30" s="545"/>
      <c r="AE30" s="545"/>
      <c r="AF30" s="545"/>
      <c r="AG30" s="545"/>
      <c r="AH30" s="545"/>
      <c r="AI30" s="545"/>
      <c r="AJ30" s="545"/>
      <c r="AK30" s="545"/>
      <c r="AL30" s="545"/>
      <c r="AM30" s="545"/>
      <c r="AN30" s="545"/>
      <c r="AO30" s="545"/>
      <c r="AP30" s="545"/>
      <c r="AQ30" s="545"/>
      <c r="AR30" s="545"/>
      <c r="AS30" s="46"/>
      <c r="AT30" s="46"/>
      <c r="AU30" s="46"/>
      <c r="AV30" s="49"/>
      <c r="AW30" s="46"/>
    </row>
    <row r="31" spans="1:49" ht="14.25" customHeight="1">
      <c r="A31" s="47"/>
      <c r="B31" s="46"/>
      <c r="C31" s="69"/>
      <c r="D31" s="486" t="s">
        <v>23</v>
      </c>
      <c r="E31" s="487"/>
      <c r="F31" s="487"/>
      <c r="G31" s="488"/>
      <c r="H31" s="546">
        <f>IF(I163="","",I163)</f>
      </c>
      <c r="I31" s="547"/>
      <c r="J31" s="547"/>
      <c r="K31" s="547"/>
      <c r="L31" s="547"/>
      <c r="M31" s="547"/>
      <c r="N31" s="547"/>
      <c r="O31" s="547"/>
      <c r="P31" s="547"/>
      <c r="Q31" s="547"/>
      <c r="R31" s="548"/>
      <c r="U31" s="553"/>
      <c r="V31" s="554"/>
      <c r="W31" s="554"/>
      <c r="X31" s="555"/>
      <c r="Y31" s="472" t="s">
        <v>43</v>
      </c>
      <c r="Z31" s="473"/>
      <c r="AA31" s="473"/>
      <c r="AB31" s="473"/>
      <c r="AC31" s="473"/>
      <c r="AD31" s="78" t="s">
        <v>28</v>
      </c>
      <c r="AE31" s="507">
        <f>IF(I180=0,"　       局　　     －　     　　番",I180)</f>
      </c>
      <c r="AF31" s="507"/>
      <c r="AG31" s="507"/>
      <c r="AH31" s="507"/>
      <c r="AI31" s="507"/>
      <c r="AJ31" s="507"/>
      <c r="AK31" s="507"/>
      <c r="AL31" s="507"/>
      <c r="AM31" s="507"/>
      <c r="AN31" s="507"/>
      <c r="AO31" s="507"/>
      <c r="AP31" s="78" t="s">
        <v>29</v>
      </c>
      <c r="AQ31" s="46"/>
      <c r="AR31" s="46"/>
      <c r="AS31" s="46"/>
      <c r="AT31" s="46"/>
      <c r="AU31" s="46"/>
      <c r="AV31" s="49"/>
      <c r="AW31" s="46"/>
    </row>
    <row r="32" spans="1:49" ht="14.25">
      <c r="A32" s="79"/>
      <c r="B32" s="80"/>
      <c r="C32" s="90"/>
      <c r="D32" s="489"/>
      <c r="E32" s="490"/>
      <c r="F32" s="490"/>
      <c r="G32" s="491"/>
      <c r="H32" s="549"/>
      <c r="I32" s="550"/>
      <c r="J32" s="550"/>
      <c r="K32" s="550"/>
      <c r="L32" s="550"/>
      <c r="M32" s="550"/>
      <c r="N32" s="550"/>
      <c r="O32" s="550"/>
      <c r="P32" s="550"/>
      <c r="Q32" s="550"/>
      <c r="R32" s="551"/>
      <c r="U32" s="553"/>
      <c r="V32" s="554"/>
      <c r="W32" s="554"/>
      <c r="X32" s="555"/>
      <c r="Y32" s="478" t="s">
        <v>24</v>
      </c>
      <c r="Z32" s="478"/>
      <c r="AA32" s="478"/>
      <c r="AB32" s="478"/>
      <c r="AC32" s="478"/>
      <c r="AD32" s="78" t="s">
        <v>30</v>
      </c>
      <c r="AE32" s="507">
        <f>IF(I182=0,"　       局　　     －　     　　番",I182)</f>
      </c>
      <c r="AF32" s="507"/>
      <c r="AG32" s="507"/>
      <c r="AH32" s="507"/>
      <c r="AI32" s="507"/>
      <c r="AJ32" s="507"/>
      <c r="AK32" s="507"/>
      <c r="AL32" s="507"/>
      <c r="AM32" s="507"/>
      <c r="AN32" s="507"/>
      <c r="AO32" s="507"/>
      <c r="AP32" s="78" t="s">
        <v>29</v>
      </c>
      <c r="AQ32" s="46"/>
      <c r="AR32" s="46"/>
      <c r="AS32" s="46"/>
      <c r="AT32" s="46"/>
      <c r="AU32" s="46"/>
      <c r="AV32" s="49"/>
      <c r="AW32" s="46"/>
    </row>
    <row r="33" spans="21:49" ht="5.25" customHeight="1">
      <c r="U33" s="79"/>
      <c r="V33" s="80"/>
      <c r="W33" s="80"/>
      <c r="X33" s="90"/>
      <c r="Y33" s="493"/>
      <c r="Z33" s="493"/>
      <c r="AA33" s="493"/>
      <c r="AB33" s="493"/>
      <c r="AC33" s="493"/>
      <c r="AD33" s="80"/>
      <c r="AE33" s="80"/>
      <c r="AF33" s="80"/>
      <c r="AG33" s="80"/>
      <c r="AH33" s="80"/>
      <c r="AI33" s="80"/>
      <c r="AJ33" s="80"/>
      <c r="AK33" s="80"/>
      <c r="AL33" s="80"/>
      <c r="AM33" s="80"/>
      <c r="AN33" s="80"/>
      <c r="AO33" s="80"/>
      <c r="AP33" s="80"/>
      <c r="AQ33" s="80"/>
      <c r="AR33" s="80"/>
      <c r="AS33" s="80"/>
      <c r="AT33" s="80"/>
      <c r="AU33" s="80"/>
      <c r="AV33" s="83"/>
      <c r="AW33" s="46"/>
    </row>
    <row r="34" spans="1:49" ht="20.25" customHeight="1">
      <c r="A34" s="91"/>
      <c r="B34" s="91"/>
      <c r="C34" s="91"/>
      <c r="D34" s="91"/>
      <c r="E34" s="91"/>
      <c r="F34" s="91"/>
      <c r="G34" s="91"/>
      <c r="H34" s="91"/>
      <c r="I34" s="91"/>
      <c r="J34" s="91"/>
      <c r="K34" s="91"/>
      <c r="L34" s="91"/>
      <c r="M34" s="91"/>
      <c r="N34" s="91"/>
      <c r="O34" s="91"/>
      <c r="P34" s="91"/>
      <c r="Q34" s="91"/>
      <c r="R34" s="91"/>
      <c r="S34" s="91"/>
      <c r="T34" s="91"/>
      <c r="U34" s="91"/>
      <c r="V34" s="91"/>
      <c r="W34" s="91"/>
      <c r="X34" s="91"/>
      <c r="Y34" s="91"/>
      <c r="Z34" s="91"/>
      <c r="AA34" s="91"/>
      <c r="AB34" s="91"/>
      <c r="AC34" s="91"/>
      <c r="AD34" s="91"/>
      <c r="AE34" s="91"/>
      <c r="AF34" s="91"/>
      <c r="AG34" s="91"/>
      <c r="AH34" s="91"/>
      <c r="AI34" s="91"/>
      <c r="AJ34" s="91"/>
      <c r="AK34" s="91"/>
      <c r="AL34" s="91"/>
      <c r="AM34" s="91"/>
      <c r="AN34" s="91"/>
      <c r="AO34" s="91"/>
      <c r="AP34" s="91"/>
      <c r="AQ34" s="91"/>
      <c r="AR34" s="91"/>
      <c r="AS34" s="91"/>
      <c r="AT34" s="91"/>
      <c r="AU34" s="91"/>
      <c r="AV34" s="91"/>
      <c r="AW34" s="91"/>
    </row>
    <row r="35" spans="1:49" ht="5.25" customHeight="1">
      <c r="A35" s="91"/>
      <c r="B35" s="91"/>
      <c r="C35" s="91"/>
      <c r="D35" s="91"/>
      <c r="E35" s="91"/>
      <c r="F35" s="91"/>
      <c r="G35" s="91"/>
      <c r="H35" s="91"/>
      <c r="I35" s="91"/>
      <c r="J35" s="91"/>
      <c r="K35" s="91"/>
      <c r="L35" s="91"/>
      <c r="M35" s="91"/>
      <c r="N35" s="91"/>
      <c r="O35" s="91"/>
      <c r="P35" s="91"/>
      <c r="Q35" s="91"/>
      <c r="R35" s="91"/>
      <c r="S35" s="91"/>
      <c r="T35" s="91"/>
      <c r="U35" s="91"/>
      <c r="V35" s="91"/>
      <c r="W35" s="91"/>
      <c r="X35" s="91"/>
      <c r="Y35" s="91"/>
      <c r="Z35" s="91"/>
      <c r="AA35" s="91"/>
      <c r="AB35" s="91"/>
      <c r="AC35" s="91"/>
      <c r="AD35" s="91"/>
      <c r="AE35" s="91"/>
      <c r="AF35" s="91"/>
      <c r="AG35" s="91"/>
      <c r="AH35" s="91"/>
      <c r="AI35" s="91"/>
      <c r="AJ35" s="91"/>
      <c r="AK35" s="91"/>
      <c r="AL35" s="91"/>
      <c r="AM35" s="91"/>
      <c r="AN35" s="91"/>
      <c r="AO35" s="91"/>
      <c r="AP35" s="91"/>
      <c r="AQ35" s="91"/>
      <c r="AR35" s="91"/>
      <c r="AS35" s="91"/>
      <c r="AT35" s="91"/>
      <c r="AU35" s="91"/>
      <c r="AV35" s="91"/>
      <c r="AW35" s="91"/>
    </row>
    <row r="36" spans="1:49" ht="17.25" customHeight="1">
      <c r="A36" s="92"/>
      <c r="B36" s="92"/>
      <c r="C36" s="92"/>
      <c r="D36" s="92"/>
      <c r="E36" s="458"/>
      <c r="F36" s="458"/>
      <c r="G36" s="458"/>
      <c r="H36" s="458"/>
      <c r="I36" s="458"/>
      <c r="J36" s="458"/>
      <c r="K36" s="458"/>
      <c r="L36" s="458"/>
      <c r="M36" s="458"/>
      <c r="N36" s="93"/>
      <c r="O36" s="93"/>
      <c r="P36" s="93"/>
      <c r="Q36" s="93"/>
      <c r="R36" s="93"/>
      <c r="S36" s="93"/>
      <c r="T36" s="93"/>
      <c r="U36" s="93"/>
      <c r="V36" s="458"/>
      <c r="W36" s="458"/>
      <c r="X36" s="458"/>
      <c r="Y36" s="458"/>
      <c r="Z36" s="458"/>
      <c r="AA36" s="458"/>
      <c r="AB36" s="458"/>
      <c r="AC36" s="458"/>
      <c r="AD36" s="93"/>
      <c r="AE36" s="93"/>
      <c r="AF36" s="93"/>
      <c r="AG36" s="93"/>
      <c r="AH36" s="93"/>
      <c r="AI36" s="93"/>
      <c r="AJ36" s="93"/>
      <c r="AK36" s="93"/>
      <c r="AL36" s="458"/>
      <c r="AM36" s="458"/>
      <c r="AN36" s="458"/>
      <c r="AO36" s="458"/>
      <c r="AP36" s="458"/>
      <c r="AQ36" s="458"/>
      <c r="AR36" s="458"/>
      <c r="AS36" s="92"/>
      <c r="AT36" s="92"/>
      <c r="AU36" s="92"/>
      <c r="AV36" s="92"/>
      <c r="AW36" s="91"/>
    </row>
    <row r="37" spans="1:49" ht="21" customHeight="1">
      <c r="A37" s="92"/>
      <c r="B37" s="92"/>
      <c r="C37" s="92"/>
      <c r="D37" s="92"/>
      <c r="E37" s="92"/>
      <c r="F37" s="92"/>
      <c r="G37" s="92"/>
      <c r="H37" s="92"/>
      <c r="I37" s="92"/>
      <c r="J37" s="92"/>
      <c r="K37" s="92"/>
      <c r="L37" s="92"/>
      <c r="M37" s="92"/>
      <c r="N37" s="92"/>
      <c r="O37" s="92"/>
      <c r="P37" s="92"/>
      <c r="Q37" s="92"/>
      <c r="R37" s="92"/>
      <c r="S37" s="92"/>
      <c r="T37" s="92"/>
      <c r="U37" s="92"/>
      <c r="V37" s="92"/>
      <c r="W37" s="92"/>
      <c r="X37" s="92"/>
      <c r="Y37" s="92"/>
      <c r="Z37" s="92"/>
      <c r="AA37" s="92"/>
      <c r="AB37" s="92"/>
      <c r="AC37" s="92"/>
      <c r="AD37" s="92"/>
      <c r="AE37" s="92"/>
      <c r="AF37" s="92"/>
      <c r="AG37" s="92"/>
      <c r="AH37" s="92"/>
      <c r="AI37" s="92"/>
      <c r="AJ37" s="92"/>
      <c r="AK37" s="92"/>
      <c r="AL37" s="92"/>
      <c r="AM37" s="92"/>
      <c r="AN37" s="92"/>
      <c r="AO37" s="92"/>
      <c r="AP37" s="92"/>
      <c r="AQ37" s="92"/>
      <c r="AR37" s="92"/>
      <c r="AS37" s="92"/>
      <c r="AT37" s="92"/>
      <c r="AU37" s="92"/>
      <c r="AV37" s="92"/>
      <c r="AW37" s="91"/>
    </row>
    <row r="38" spans="1:49" ht="21" customHeight="1">
      <c r="A38" s="92"/>
      <c r="B38" s="92"/>
      <c r="C38" s="92"/>
      <c r="D38" s="92"/>
      <c r="E38" s="92"/>
      <c r="F38" s="92"/>
      <c r="G38" s="92"/>
      <c r="H38" s="92"/>
      <c r="I38" s="92"/>
      <c r="J38" s="92"/>
      <c r="K38" s="92"/>
      <c r="L38" s="92"/>
      <c r="M38" s="92"/>
      <c r="N38" s="92"/>
      <c r="O38" s="92"/>
      <c r="P38" s="92"/>
      <c r="Q38" s="92"/>
      <c r="R38" s="92"/>
      <c r="S38" s="92"/>
      <c r="T38" s="92"/>
      <c r="U38" s="92"/>
      <c r="V38" s="92"/>
      <c r="W38" s="92"/>
      <c r="X38" s="92"/>
      <c r="Y38" s="92"/>
      <c r="Z38" s="92"/>
      <c r="AA38" s="92"/>
      <c r="AB38" s="92"/>
      <c r="AC38" s="92"/>
      <c r="AD38" s="92"/>
      <c r="AE38" s="92"/>
      <c r="AF38" s="92"/>
      <c r="AG38" s="92"/>
      <c r="AH38" s="92"/>
      <c r="AI38" s="92"/>
      <c r="AJ38" s="92"/>
      <c r="AK38" s="92"/>
      <c r="AL38" s="92"/>
      <c r="AM38" s="92"/>
      <c r="AN38" s="92"/>
      <c r="AO38" s="92"/>
      <c r="AP38" s="92"/>
      <c r="AQ38" s="92"/>
      <c r="AR38" s="92"/>
      <c r="AS38" s="92"/>
      <c r="AT38" s="92"/>
      <c r="AU38" s="92"/>
      <c r="AV38" s="92"/>
      <c r="AW38" s="91"/>
    </row>
    <row r="39" spans="1:44" s="94" customFormat="1" ht="14.25">
      <c r="A39" s="94">
        <v>1</v>
      </c>
      <c r="B39" s="94">
        <v>2</v>
      </c>
      <c r="C39" s="94">
        <v>3</v>
      </c>
      <c r="D39" s="95">
        <v>4</v>
      </c>
      <c r="E39" s="95">
        <v>5</v>
      </c>
      <c r="F39" s="95">
        <v>6</v>
      </c>
      <c r="G39" s="95">
        <v>7</v>
      </c>
      <c r="H39" s="95">
        <v>8</v>
      </c>
      <c r="I39" s="95">
        <v>9</v>
      </c>
      <c r="J39" s="95">
        <v>10</v>
      </c>
      <c r="K39" s="95">
        <v>11</v>
      </c>
      <c r="L39" s="95">
        <v>12</v>
      </c>
      <c r="M39" s="94">
        <v>13</v>
      </c>
      <c r="N39" s="94">
        <v>14</v>
      </c>
      <c r="O39" s="94">
        <v>15</v>
      </c>
      <c r="P39" s="94">
        <v>16</v>
      </c>
      <c r="Q39" s="94">
        <v>17</v>
      </c>
      <c r="R39" s="94">
        <v>18</v>
      </c>
      <c r="S39" s="94">
        <v>19</v>
      </c>
      <c r="T39" s="94">
        <v>20</v>
      </c>
      <c r="U39" s="94">
        <v>21</v>
      </c>
      <c r="V39" s="94">
        <v>22</v>
      </c>
      <c r="W39" s="94">
        <v>23</v>
      </c>
      <c r="X39" s="94">
        <v>24</v>
      </c>
      <c r="Y39" s="94">
        <v>25</v>
      </c>
      <c r="Z39" s="94">
        <v>26</v>
      </c>
      <c r="AA39" s="94">
        <v>27</v>
      </c>
      <c r="AB39" s="94">
        <v>28</v>
      </c>
      <c r="AC39" s="94">
        <v>29</v>
      </c>
      <c r="AD39" s="94">
        <v>30</v>
      </c>
      <c r="AE39" s="94">
        <v>31</v>
      </c>
      <c r="AF39" s="94">
        <v>32</v>
      </c>
      <c r="AG39" s="94">
        <v>33</v>
      </c>
      <c r="AH39" s="94">
        <v>34</v>
      </c>
      <c r="AI39" s="94">
        <v>35</v>
      </c>
      <c r="AJ39" s="94">
        <v>36</v>
      </c>
      <c r="AK39" s="94">
        <v>37</v>
      </c>
      <c r="AL39" s="94">
        <v>38</v>
      </c>
      <c r="AM39" s="94">
        <v>39</v>
      </c>
      <c r="AN39" s="94">
        <v>40</v>
      </c>
      <c r="AO39" s="94">
        <v>41</v>
      </c>
      <c r="AP39" s="94">
        <v>42</v>
      </c>
      <c r="AQ39" s="94">
        <v>43</v>
      </c>
      <c r="AR39" s="94">
        <v>44</v>
      </c>
    </row>
    <row r="40" s="96" customFormat="1" ht="14.25">
      <c r="A40" s="96" t="s">
        <v>229</v>
      </c>
    </row>
    <row r="41" spans="1:13" s="96" customFormat="1" ht="14.25">
      <c r="A41" s="96">
        <v>1</v>
      </c>
      <c r="K41" s="97"/>
      <c r="M41" s="98"/>
    </row>
    <row r="42" spans="1:46" s="96" customFormat="1" ht="14.25">
      <c r="A42" s="96">
        <v>2</v>
      </c>
      <c r="B42" s="96" t="s">
        <v>230</v>
      </c>
      <c r="C42" s="96" t="s">
        <v>231</v>
      </c>
      <c r="D42" s="96" t="s">
        <v>232</v>
      </c>
      <c r="E42" s="96" t="s">
        <v>233</v>
      </c>
      <c r="F42" s="97" t="s">
        <v>234</v>
      </c>
      <c r="G42" s="97" t="s">
        <v>235</v>
      </c>
      <c r="H42" s="96">
        <v>1</v>
      </c>
      <c r="I42" s="97" t="s">
        <v>236</v>
      </c>
      <c r="J42" s="99" t="s">
        <v>237</v>
      </c>
      <c r="K42" s="96" t="s">
        <v>687</v>
      </c>
      <c r="L42" s="97" t="s">
        <v>238</v>
      </c>
      <c r="M42" s="98" t="s">
        <v>239</v>
      </c>
      <c r="N42" s="96">
        <v>26</v>
      </c>
      <c r="O42" s="96" t="s">
        <v>489</v>
      </c>
      <c r="P42" s="96" t="s">
        <v>495</v>
      </c>
      <c r="Q42" s="96" t="s">
        <v>501</v>
      </c>
      <c r="R42" s="96" t="s">
        <v>506</v>
      </c>
      <c r="S42" s="96" t="s">
        <v>512</v>
      </c>
      <c r="T42" s="96" t="s">
        <v>520</v>
      </c>
      <c r="U42" s="96" t="s">
        <v>525</v>
      </c>
      <c r="V42" s="96" t="s">
        <v>530</v>
      </c>
      <c r="W42" s="96" t="s">
        <v>599</v>
      </c>
      <c r="X42" s="96" t="s">
        <v>537</v>
      </c>
      <c r="Y42" s="96" t="s">
        <v>538</v>
      </c>
      <c r="Z42" s="96" t="s">
        <v>542</v>
      </c>
      <c r="AA42" s="96" t="s">
        <v>605</v>
      </c>
      <c r="AB42" s="96" t="s">
        <v>551</v>
      </c>
      <c r="AC42" s="96" t="s">
        <v>555</v>
      </c>
      <c r="AD42" s="96" t="s">
        <v>559</v>
      </c>
      <c r="AE42" s="96" t="s">
        <v>564</v>
      </c>
      <c r="AF42" s="96" t="s">
        <v>566</v>
      </c>
      <c r="AG42" s="96" t="s">
        <v>568</v>
      </c>
      <c r="AH42" s="96" t="s">
        <v>571</v>
      </c>
      <c r="AI42" s="96" t="s">
        <v>573</v>
      </c>
      <c r="AJ42" s="96" t="s">
        <v>576</v>
      </c>
      <c r="AK42" s="96" t="s">
        <v>578</v>
      </c>
      <c r="AL42" s="96" t="s">
        <v>618</v>
      </c>
      <c r="AM42" s="96" t="s">
        <v>624</v>
      </c>
      <c r="AN42" s="96" t="s">
        <v>583</v>
      </c>
      <c r="AO42" s="96" t="s">
        <v>585</v>
      </c>
      <c r="AP42" s="96" t="s">
        <v>628</v>
      </c>
      <c r="AQ42" s="96" t="s">
        <v>590</v>
      </c>
      <c r="AR42" s="96" t="s">
        <v>594</v>
      </c>
      <c r="AS42" s="43" t="s">
        <v>465</v>
      </c>
      <c r="AT42" s="43" t="s">
        <v>467</v>
      </c>
    </row>
    <row r="43" spans="1:46" s="96" customFormat="1" ht="14.25">
      <c r="A43" s="96">
        <v>3</v>
      </c>
      <c r="B43" s="96" t="s">
        <v>219</v>
      </c>
      <c r="C43" s="96" t="s">
        <v>240</v>
      </c>
      <c r="D43" s="96" t="s">
        <v>241</v>
      </c>
      <c r="E43" s="97" t="s">
        <v>242</v>
      </c>
      <c r="F43" s="97" t="s">
        <v>243</v>
      </c>
      <c r="G43" s="97" t="s">
        <v>244</v>
      </c>
      <c r="H43" s="96">
        <v>2</v>
      </c>
      <c r="I43" s="97" t="s">
        <v>245</v>
      </c>
      <c r="J43" s="99" t="s">
        <v>246</v>
      </c>
      <c r="K43" s="97" t="s">
        <v>130</v>
      </c>
      <c r="L43" s="97" t="s">
        <v>248</v>
      </c>
      <c r="M43" s="98" t="s">
        <v>249</v>
      </c>
      <c r="N43" s="96">
        <v>27</v>
      </c>
      <c r="O43" s="100" t="s">
        <v>490</v>
      </c>
      <c r="P43" s="96" t="s">
        <v>496</v>
      </c>
      <c r="Q43" s="96" t="s">
        <v>502</v>
      </c>
      <c r="R43" s="96" t="s">
        <v>507</v>
      </c>
      <c r="S43" s="96" t="s">
        <v>513</v>
      </c>
      <c r="T43" s="96" t="s">
        <v>521</v>
      </c>
      <c r="U43" s="96" t="s">
        <v>526</v>
      </c>
      <c r="V43" s="96" t="s">
        <v>531</v>
      </c>
      <c r="W43" s="96" t="s">
        <v>535</v>
      </c>
      <c r="X43" s="96" t="s">
        <v>600</v>
      </c>
      <c r="Y43" s="96" t="s">
        <v>601</v>
      </c>
      <c r="Z43" s="96" t="s">
        <v>543</v>
      </c>
      <c r="AA43" s="96" t="s">
        <v>606</v>
      </c>
      <c r="AB43" s="96" t="s">
        <v>552</v>
      </c>
      <c r="AC43" s="96" t="s">
        <v>556</v>
      </c>
      <c r="AD43" s="96" t="s">
        <v>560</v>
      </c>
      <c r="AE43" s="96" t="s">
        <v>565</v>
      </c>
      <c r="AF43" s="96" t="s">
        <v>567</v>
      </c>
      <c r="AG43" s="96" t="s">
        <v>569</v>
      </c>
      <c r="AH43" s="96" t="s">
        <v>572</v>
      </c>
      <c r="AI43" s="96" t="s">
        <v>574</v>
      </c>
      <c r="AJ43" s="96" t="s">
        <v>577</v>
      </c>
      <c r="AK43" s="96" t="s">
        <v>579</v>
      </c>
      <c r="AL43" s="96" t="s">
        <v>619</v>
      </c>
      <c r="AM43" s="96" t="s">
        <v>582</v>
      </c>
      <c r="AN43" s="96" t="s">
        <v>584</v>
      </c>
      <c r="AO43" s="96" t="s">
        <v>627</v>
      </c>
      <c r="AP43" s="96" t="s">
        <v>629</v>
      </c>
      <c r="AQ43" s="96" t="s">
        <v>591</v>
      </c>
      <c r="AR43" s="96" t="s">
        <v>494</v>
      </c>
      <c r="AS43" s="43" t="s">
        <v>453</v>
      </c>
      <c r="AT43" s="43" t="s">
        <v>468</v>
      </c>
    </row>
    <row r="44" spans="1:46" s="96" customFormat="1" ht="14.25">
      <c r="A44" s="96">
        <v>4</v>
      </c>
      <c r="B44" s="97" t="s">
        <v>250</v>
      </c>
      <c r="E44" s="97" t="s">
        <v>251</v>
      </c>
      <c r="F44" s="96" t="s">
        <v>252</v>
      </c>
      <c r="G44" s="97" t="s">
        <v>253</v>
      </c>
      <c r="H44" s="96">
        <v>3</v>
      </c>
      <c r="K44" s="97" t="s">
        <v>247</v>
      </c>
      <c r="N44" s="97">
        <v>28</v>
      </c>
      <c r="O44" s="100" t="s">
        <v>491</v>
      </c>
      <c r="P44" s="100" t="s">
        <v>497</v>
      </c>
      <c r="Q44" s="100" t="s">
        <v>503</v>
      </c>
      <c r="R44" s="96" t="s">
        <v>596</v>
      </c>
      <c r="S44" s="96" t="s">
        <v>514</v>
      </c>
      <c r="T44" s="96" t="s">
        <v>522</v>
      </c>
      <c r="U44" s="96" t="s">
        <v>527</v>
      </c>
      <c r="V44" s="96" t="s">
        <v>532</v>
      </c>
      <c r="W44" s="96" t="s">
        <v>536</v>
      </c>
      <c r="X44" s="96" t="s">
        <v>494</v>
      </c>
      <c r="Y44" s="96" t="s">
        <v>602</v>
      </c>
      <c r="Z44" s="96" t="s">
        <v>603</v>
      </c>
      <c r="AA44" s="96" t="s">
        <v>607</v>
      </c>
      <c r="AB44" s="100" t="s">
        <v>609</v>
      </c>
      <c r="AC44" s="100" t="s">
        <v>612</v>
      </c>
      <c r="AD44" s="96" t="s">
        <v>561</v>
      </c>
      <c r="AE44" s="96" t="s">
        <v>614</v>
      </c>
      <c r="AF44" s="96" t="s">
        <v>617</v>
      </c>
      <c r="AG44" s="96" t="s">
        <v>570</v>
      </c>
      <c r="AH44" s="96" t="s">
        <v>494</v>
      </c>
      <c r="AI44" s="96" t="s">
        <v>575</v>
      </c>
      <c r="AJ44" s="96" t="s">
        <v>494</v>
      </c>
      <c r="AK44" s="96" t="s">
        <v>580</v>
      </c>
      <c r="AL44" s="96" t="s">
        <v>620</v>
      </c>
      <c r="AM44" s="96" t="s">
        <v>625</v>
      </c>
      <c r="AN44" s="96" t="s">
        <v>494</v>
      </c>
      <c r="AO44" s="96" t="s">
        <v>586</v>
      </c>
      <c r="AP44" s="96" t="s">
        <v>630</v>
      </c>
      <c r="AQ44" s="96" t="s">
        <v>592</v>
      </c>
      <c r="AS44" s="43" t="s">
        <v>454</v>
      </c>
      <c r="AT44" s="43" t="s">
        <v>469</v>
      </c>
    </row>
    <row r="45" spans="1:46" s="96" customFormat="1" ht="14.25">
      <c r="A45" s="96">
        <v>5</v>
      </c>
      <c r="B45" s="97" t="s">
        <v>255</v>
      </c>
      <c r="E45" s="97" t="s">
        <v>256</v>
      </c>
      <c r="F45" s="97" t="s">
        <v>257</v>
      </c>
      <c r="G45" s="97" t="s">
        <v>258</v>
      </c>
      <c r="H45" s="97">
        <v>4</v>
      </c>
      <c r="K45" s="97" t="s">
        <v>254</v>
      </c>
      <c r="O45" s="100" t="s">
        <v>492</v>
      </c>
      <c r="P45" s="100" t="s">
        <v>498</v>
      </c>
      <c r="Q45" s="96" t="s">
        <v>504</v>
      </c>
      <c r="R45" s="100" t="s">
        <v>508</v>
      </c>
      <c r="S45" s="96" t="s">
        <v>515</v>
      </c>
      <c r="T45" s="96" t="s">
        <v>523</v>
      </c>
      <c r="U45" s="96" t="s">
        <v>528</v>
      </c>
      <c r="V45" s="96" t="s">
        <v>533</v>
      </c>
      <c r="W45" s="100" t="s">
        <v>598</v>
      </c>
      <c r="Y45" s="96" t="s">
        <v>539</v>
      </c>
      <c r="Z45" s="96" t="s">
        <v>544</v>
      </c>
      <c r="AA45" s="96" t="s">
        <v>608</v>
      </c>
      <c r="AB45" s="100" t="s">
        <v>610</v>
      </c>
      <c r="AC45" s="100" t="s">
        <v>557</v>
      </c>
      <c r="AD45" s="96" t="s">
        <v>562</v>
      </c>
      <c r="AE45" s="96" t="s">
        <v>615</v>
      </c>
      <c r="AF45" s="96" t="s">
        <v>494</v>
      </c>
      <c r="AG45" s="96" t="s">
        <v>494</v>
      </c>
      <c r="AI45" s="96" t="s">
        <v>494</v>
      </c>
      <c r="AK45" s="96" t="s">
        <v>581</v>
      </c>
      <c r="AL45" s="96" t="s">
        <v>621</v>
      </c>
      <c r="AM45" s="96" t="s">
        <v>626</v>
      </c>
      <c r="AO45" s="96" t="s">
        <v>587</v>
      </c>
      <c r="AP45" s="100" t="s">
        <v>632</v>
      </c>
      <c r="AQ45" s="96" t="s">
        <v>593</v>
      </c>
      <c r="AS45" s="43" t="s">
        <v>455</v>
      </c>
      <c r="AT45" s="43" t="s">
        <v>470</v>
      </c>
    </row>
    <row r="46" spans="1:64" s="100" customFormat="1" ht="14.25">
      <c r="A46" s="96">
        <v>6</v>
      </c>
      <c r="B46" s="97" t="s">
        <v>260</v>
      </c>
      <c r="E46" s="97" t="s">
        <v>261</v>
      </c>
      <c r="F46" s="97" t="s">
        <v>262</v>
      </c>
      <c r="G46" s="97" t="s">
        <v>263</v>
      </c>
      <c r="H46" s="97">
        <v>5</v>
      </c>
      <c r="K46" s="97" t="s">
        <v>259</v>
      </c>
      <c r="O46" s="100" t="s">
        <v>633</v>
      </c>
      <c r="P46" s="96" t="s">
        <v>499</v>
      </c>
      <c r="Q46" s="96" t="s">
        <v>595</v>
      </c>
      <c r="R46" s="100" t="s">
        <v>509</v>
      </c>
      <c r="S46" s="96" t="s">
        <v>516</v>
      </c>
      <c r="T46" s="100" t="s">
        <v>524</v>
      </c>
      <c r="U46" s="100" t="s">
        <v>529</v>
      </c>
      <c r="V46" s="100" t="s">
        <v>534</v>
      </c>
      <c r="W46" s="100" t="s">
        <v>494</v>
      </c>
      <c r="Y46" s="100" t="s">
        <v>540</v>
      </c>
      <c r="Z46" s="100" t="s">
        <v>545</v>
      </c>
      <c r="AA46" s="96" t="s">
        <v>548</v>
      </c>
      <c r="AB46" s="100" t="s">
        <v>611</v>
      </c>
      <c r="AC46" s="100" t="s">
        <v>686</v>
      </c>
      <c r="AD46" s="100" t="s">
        <v>563</v>
      </c>
      <c r="AE46" s="100" t="s">
        <v>616</v>
      </c>
      <c r="AK46" s="100" t="s">
        <v>494</v>
      </c>
      <c r="AL46" s="100" t="s">
        <v>622</v>
      </c>
      <c r="AM46" s="96" t="s">
        <v>494</v>
      </c>
      <c r="AO46" s="100" t="s">
        <v>588</v>
      </c>
      <c r="AP46" s="96" t="s">
        <v>631</v>
      </c>
      <c r="AQ46" s="100" t="s">
        <v>494</v>
      </c>
      <c r="AS46" s="43" t="s">
        <v>456</v>
      </c>
      <c r="AT46" s="43" t="s">
        <v>471</v>
      </c>
      <c r="BG46" s="96"/>
      <c r="BH46" s="96"/>
      <c r="BI46" s="96"/>
      <c r="BJ46" s="96"/>
      <c r="BK46" s="96"/>
      <c r="BL46" s="96"/>
    </row>
    <row r="47" spans="1:64" s="100" customFormat="1" ht="14.25">
      <c r="A47" s="96">
        <v>7</v>
      </c>
      <c r="B47" s="97" t="s">
        <v>264</v>
      </c>
      <c r="E47" s="97" t="s">
        <v>265</v>
      </c>
      <c r="F47" s="97" t="s">
        <v>266</v>
      </c>
      <c r="G47" s="97" t="s">
        <v>267</v>
      </c>
      <c r="H47" s="97">
        <v>6</v>
      </c>
      <c r="O47" s="100" t="s">
        <v>493</v>
      </c>
      <c r="P47" s="96" t="s">
        <v>500</v>
      </c>
      <c r="Q47" s="96" t="s">
        <v>505</v>
      </c>
      <c r="R47" s="100" t="s">
        <v>510</v>
      </c>
      <c r="S47" s="100" t="s">
        <v>517</v>
      </c>
      <c r="T47" s="100" t="s">
        <v>494</v>
      </c>
      <c r="U47" s="100" t="s">
        <v>597</v>
      </c>
      <c r="V47" s="100" t="s">
        <v>494</v>
      </c>
      <c r="Y47" s="100" t="s">
        <v>541</v>
      </c>
      <c r="Z47" s="100" t="s">
        <v>546</v>
      </c>
      <c r="AA47" s="96" t="s">
        <v>549</v>
      </c>
      <c r="AB47" s="96" t="s">
        <v>553</v>
      </c>
      <c r="AC47" s="100" t="s">
        <v>558</v>
      </c>
      <c r="AD47" s="100" t="s">
        <v>613</v>
      </c>
      <c r="AE47" s="100" t="s">
        <v>494</v>
      </c>
      <c r="AL47" s="100" t="s">
        <v>623</v>
      </c>
      <c r="AO47" s="100" t="s">
        <v>589</v>
      </c>
      <c r="AP47" s="100" t="s">
        <v>494</v>
      </c>
      <c r="AS47" s="43" t="s">
        <v>457</v>
      </c>
      <c r="AT47" s="43" t="s">
        <v>472</v>
      </c>
      <c r="BG47" s="96"/>
      <c r="BH47" s="96"/>
      <c r="BI47" s="96"/>
      <c r="BJ47" s="96"/>
      <c r="BK47" s="96"/>
      <c r="BL47" s="96"/>
    </row>
    <row r="48" spans="1:64" s="100" customFormat="1" ht="14.25">
      <c r="A48" s="96">
        <v>8</v>
      </c>
      <c r="B48" s="97" t="s">
        <v>268</v>
      </c>
      <c r="E48" s="97" t="s">
        <v>269</v>
      </c>
      <c r="F48" s="97" t="s">
        <v>270</v>
      </c>
      <c r="G48" s="97" t="s">
        <v>271</v>
      </c>
      <c r="H48" s="97">
        <v>7</v>
      </c>
      <c r="O48" s="100" t="s">
        <v>494</v>
      </c>
      <c r="P48" s="100" t="s">
        <v>494</v>
      </c>
      <c r="Q48" s="100" t="s">
        <v>690</v>
      </c>
      <c r="R48" s="100" t="s">
        <v>511</v>
      </c>
      <c r="S48" s="100" t="s">
        <v>518</v>
      </c>
      <c r="U48" s="100" t="s">
        <v>494</v>
      </c>
      <c r="Y48" s="100" t="s">
        <v>494</v>
      </c>
      <c r="Z48" s="100" t="s">
        <v>547</v>
      </c>
      <c r="AA48" s="96" t="s">
        <v>550</v>
      </c>
      <c r="AB48" s="96" t="s">
        <v>554</v>
      </c>
      <c r="AC48" s="100" t="s">
        <v>494</v>
      </c>
      <c r="AD48" s="100" t="s">
        <v>494</v>
      </c>
      <c r="AL48" s="100" t="s">
        <v>494</v>
      </c>
      <c r="AS48" s="43" t="s">
        <v>466</v>
      </c>
      <c r="AT48" s="43" t="s">
        <v>473</v>
      </c>
      <c r="BG48" s="96"/>
      <c r="BH48" s="96"/>
      <c r="BI48" s="96"/>
      <c r="BJ48" s="96"/>
      <c r="BK48" s="96"/>
      <c r="BL48" s="96"/>
    </row>
    <row r="49" spans="1:64" s="100" customFormat="1" ht="14.25">
      <c r="A49" s="96">
        <v>9</v>
      </c>
      <c r="B49" s="97" t="s">
        <v>272</v>
      </c>
      <c r="E49" s="97" t="s">
        <v>273</v>
      </c>
      <c r="F49" s="97" t="s">
        <v>274</v>
      </c>
      <c r="G49" s="97" t="s">
        <v>275</v>
      </c>
      <c r="H49" s="97">
        <v>8</v>
      </c>
      <c r="Q49" s="100" t="s">
        <v>494</v>
      </c>
      <c r="R49" s="96" t="s">
        <v>494</v>
      </c>
      <c r="S49" s="100" t="s">
        <v>519</v>
      </c>
      <c r="Z49" s="100" t="s">
        <v>604</v>
      </c>
      <c r="AA49" s="96" t="s">
        <v>494</v>
      </c>
      <c r="AB49" s="96" t="s">
        <v>494</v>
      </c>
      <c r="AS49" s="43" t="s">
        <v>484</v>
      </c>
      <c r="AT49" s="43" t="s">
        <v>474</v>
      </c>
      <c r="BG49" s="96"/>
      <c r="BH49" s="96"/>
      <c r="BI49" s="96"/>
      <c r="BJ49" s="96"/>
      <c r="BK49" s="96"/>
      <c r="BL49" s="96"/>
    </row>
    <row r="50" spans="1:64" s="100" customFormat="1" ht="14.25">
      <c r="A50" s="96">
        <v>10</v>
      </c>
      <c r="B50" s="97" t="s">
        <v>276</v>
      </c>
      <c r="E50" s="97" t="s">
        <v>277</v>
      </c>
      <c r="F50" s="97" t="s">
        <v>278</v>
      </c>
      <c r="G50" s="97" t="s">
        <v>279</v>
      </c>
      <c r="H50" s="97">
        <v>9</v>
      </c>
      <c r="S50" s="100" t="s">
        <v>494</v>
      </c>
      <c r="Z50" s="100" t="s">
        <v>494</v>
      </c>
      <c r="AS50" s="43" t="s">
        <v>458</v>
      </c>
      <c r="AT50" s="43" t="s">
        <v>475</v>
      </c>
      <c r="BG50" s="96"/>
      <c r="BH50" s="96"/>
      <c r="BI50" s="96"/>
      <c r="BJ50" s="96"/>
      <c r="BK50" s="96"/>
      <c r="BL50" s="96"/>
    </row>
    <row r="51" spans="1:64" s="100" customFormat="1" ht="14.25">
      <c r="A51" s="96">
        <v>11</v>
      </c>
      <c r="B51" s="97" t="s">
        <v>280</v>
      </c>
      <c r="E51" s="97" t="s">
        <v>281</v>
      </c>
      <c r="F51" s="97" t="s">
        <v>282</v>
      </c>
      <c r="G51" s="97" t="s">
        <v>283</v>
      </c>
      <c r="H51" s="97">
        <v>10</v>
      </c>
      <c r="AS51" s="43" t="s">
        <v>459</v>
      </c>
      <c r="AT51" s="43" t="s">
        <v>476</v>
      </c>
      <c r="BG51" s="96"/>
      <c r="BH51" s="96"/>
      <c r="BI51" s="96"/>
      <c r="BJ51" s="96"/>
      <c r="BK51" s="96"/>
      <c r="BL51" s="96"/>
    </row>
    <row r="52" spans="1:64" s="100" customFormat="1" ht="14.25">
      <c r="A52" s="96">
        <v>12</v>
      </c>
      <c r="B52" s="97" t="s">
        <v>284</v>
      </c>
      <c r="E52" s="97" t="s">
        <v>285</v>
      </c>
      <c r="F52" s="97" t="s">
        <v>286</v>
      </c>
      <c r="G52" s="97" t="s">
        <v>287</v>
      </c>
      <c r="H52" s="97">
        <v>11</v>
      </c>
      <c r="AS52" s="43" t="s">
        <v>460</v>
      </c>
      <c r="AT52" s="43" t="s">
        <v>477</v>
      </c>
      <c r="BG52" s="96"/>
      <c r="BH52" s="96"/>
      <c r="BI52" s="96"/>
      <c r="BJ52" s="96"/>
      <c r="BK52" s="96"/>
      <c r="BL52" s="96"/>
    </row>
    <row r="53" spans="1:64" s="100" customFormat="1" ht="14.25">
      <c r="A53" s="96">
        <v>13</v>
      </c>
      <c r="B53" s="97" t="s">
        <v>288</v>
      </c>
      <c r="E53" s="97" t="s">
        <v>289</v>
      </c>
      <c r="F53" s="97" t="s">
        <v>290</v>
      </c>
      <c r="G53" s="97" t="s">
        <v>291</v>
      </c>
      <c r="H53" s="97">
        <v>12</v>
      </c>
      <c r="AS53" s="43" t="s">
        <v>461</v>
      </c>
      <c r="AT53" s="43" t="s">
        <v>478</v>
      </c>
      <c r="BG53" s="96"/>
      <c r="BH53" s="96"/>
      <c r="BI53" s="96"/>
      <c r="BJ53" s="96"/>
      <c r="BK53" s="96"/>
      <c r="BL53" s="96"/>
    </row>
    <row r="54" spans="1:46" s="100" customFormat="1" ht="13.5" customHeight="1">
      <c r="A54" s="96">
        <v>14</v>
      </c>
      <c r="B54" s="97" t="s">
        <v>292</v>
      </c>
      <c r="E54" s="97" t="s">
        <v>293</v>
      </c>
      <c r="F54" s="97" t="s">
        <v>294</v>
      </c>
      <c r="G54" s="97" t="s">
        <v>295</v>
      </c>
      <c r="H54" s="97">
        <v>13</v>
      </c>
      <c r="AS54" s="43" t="s">
        <v>462</v>
      </c>
      <c r="AT54" s="43" t="s">
        <v>479</v>
      </c>
    </row>
    <row r="55" spans="1:46" s="100" customFormat="1" ht="14.25">
      <c r="A55" s="96">
        <v>15</v>
      </c>
      <c r="B55" s="97" t="s">
        <v>296</v>
      </c>
      <c r="E55" s="97" t="s">
        <v>297</v>
      </c>
      <c r="F55" s="97" t="s">
        <v>298</v>
      </c>
      <c r="G55" s="97" t="s">
        <v>299</v>
      </c>
      <c r="H55" s="97">
        <v>14</v>
      </c>
      <c r="AS55" s="43" t="s">
        <v>463</v>
      </c>
      <c r="AT55" s="43" t="s">
        <v>634</v>
      </c>
    </row>
    <row r="56" spans="1:58" s="100" customFormat="1" ht="14.25">
      <c r="A56" s="96">
        <v>16</v>
      </c>
      <c r="B56" s="97" t="s">
        <v>300</v>
      </c>
      <c r="E56" s="97" t="s">
        <v>301</v>
      </c>
      <c r="F56" s="97" t="s">
        <v>302</v>
      </c>
      <c r="G56" s="97" t="s">
        <v>303</v>
      </c>
      <c r="H56" s="97">
        <v>15</v>
      </c>
      <c r="O56" s="96"/>
      <c r="X56" s="96"/>
      <c r="AS56" s="43" t="s">
        <v>451</v>
      </c>
      <c r="AT56" s="43" t="s">
        <v>635</v>
      </c>
      <c r="BB56" s="96"/>
      <c r="BC56" s="96"/>
      <c r="BD56" s="96"/>
      <c r="BE56" s="96"/>
      <c r="BF56" s="96"/>
    </row>
    <row r="57" spans="1:58" s="100" customFormat="1" ht="14.25">
      <c r="A57" s="96">
        <v>17</v>
      </c>
      <c r="B57" s="97" t="s">
        <v>304</v>
      </c>
      <c r="E57" s="97" t="s">
        <v>305</v>
      </c>
      <c r="F57" s="97" t="s">
        <v>306</v>
      </c>
      <c r="G57" s="97" t="s">
        <v>307</v>
      </c>
      <c r="H57" s="97">
        <v>16</v>
      </c>
      <c r="O57" s="96"/>
      <c r="P57" s="96"/>
      <c r="U57" s="96"/>
      <c r="AT57" s="43" t="s">
        <v>482</v>
      </c>
      <c r="BB57" s="96"/>
      <c r="BC57" s="96"/>
      <c r="BD57" s="96"/>
      <c r="BE57" s="96"/>
      <c r="BF57" s="96"/>
    </row>
    <row r="58" spans="1:58" s="100" customFormat="1" ht="14.25">
      <c r="A58" s="96">
        <v>18</v>
      </c>
      <c r="B58" s="97" t="s">
        <v>308</v>
      </c>
      <c r="E58" s="97" t="s">
        <v>309</v>
      </c>
      <c r="F58" s="97" t="s">
        <v>310</v>
      </c>
      <c r="G58" s="97" t="s">
        <v>311</v>
      </c>
      <c r="H58" s="97">
        <v>17</v>
      </c>
      <c r="O58" s="96"/>
      <c r="U58" s="96"/>
      <c r="AT58" s="43" t="s">
        <v>451</v>
      </c>
      <c r="BB58" s="96"/>
      <c r="BC58" s="96"/>
      <c r="BD58" s="96"/>
      <c r="BE58" s="96"/>
      <c r="BF58" s="96"/>
    </row>
    <row r="59" spans="1:58" s="100" customFormat="1" ht="14.25">
      <c r="A59" s="96">
        <v>19</v>
      </c>
      <c r="B59" s="97" t="s">
        <v>312</v>
      </c>
      <c r="E59" s="97" t="s">
        <v>313</v>
      </c>
      <c r="F59" s="97" t="s">
        <v>314</v>
      </c>
      <c r="G59" s="97" t="s">
        <v>315</v>
      </c>
      <c r="H59" s="97">
        <v>18</v>
      </c>
      <c r="L59" s="96"/>
      <c r="O59" s="96"/>
      <c r="P59" s="96"/>
      <c r="U59" s="96"/>
      <c r="AA59" s="96"/>
      <c r="AN59" s="96"/>
      <c r="AR59" s="96"/>
      <c r="AT59" s="96"/>
      <c r="AX59" s="96"/>
      <c r="BB59" s="96"/>
      <c r="BC59" s="96"/>
      <c r="BD59" s="96"/>
      <c r="BE59" s="96"/>
      <c r="BF59" s="96"/>
    </row>
    <row r="60" spans="1:58" s="100" customFormat="1" ht="14.25">
      <c r="A60" s="96">
        <v>20</v>
      </c>
      <c r="B60" s="97" t="s">
        <v>316</v>
      </c>
      <c r="E60" s="97" t="s">
        <v>317</v>
      </c>
      <c r="F60" s="97" t="s">
        <v>318</v>
      </c>
      <c r="G60" s="97" t="s">
        <v>319</v>
      </c>
      <c r="H60" s="97">
        <v>19</v>
      </c>
      <c r="O60" s="96"/>
      <c r="AA60" s="96"/>
      <c r="BF60" s="96"/>
    </row>
    <row r="61" spans="1:58" s="100" customFormat="1" ht="14.25">
      <c r="A61" s="96">
        <v>21</v>
      </c>
      <c r="B61" s="97" t="s">
        <v>320</v>
      </c>
      <c r="E61" s="97" t="s">
        <v>321</v>
      </c>
      <c r="F61" s="97" t="s">
        <v>322</v>
      </c>
      <c r="G61" s="97" t="s">
        <v>323</v>
      </c>
      <c r="H61" s="97">
        <v>20</v>
      </c>
      <c r="O61" s="96"/>
      <c r="AA61" s="96"/>
      <c r="BF61" s="96"/>
    </row>
    <row r="62" spans="1:64" s="100" customFormat="1" ht="14.25">
      <c r="A62" s="96">
        <v>22</v>
      </c>
      <c r="B62" s="97" t="s">
        <v>324</v>
      </c>
      <c r="E62" s="97" t="s">
        <v>325</v>
      </c>
      <c r="F62" s="97" t="s">
        <v>326</v>
      </c>
      <c r="G62" s="97" t="s">
        <v>327</v>
      </c>
      <c r="H62" s="97">
        <v>21</v>
      </c>
      <c r="AW62" s="96"/>
      <c r="BF62" s="96"/>
      <c r="BG62" s="96"/>
      <c r="BH62" s="96"/>
      <c r="BI62" s="96"/>
      <c r="BJ62" s="96"/>
      <c r="BK62" s="96"/>
      <c r="BL62" s="96"/>
    </row>
    <row r="63" spans="1:64" s="100" customFormat="1" ht="14.25">
      <c r="A63" s="96">
        <v>23</v>
      </c>
      <c r="B63" s="97" t="s">
        <v>328</v>
      </c>
      <c r="E63" s="97" t="s">
        <v>329</v>
      </c>
      <c r="F63" s="97" t="s">
        <v>330</v>
      </c>
      <c r="G63" s="97" t="s">
        <v>331</v>
      </c>
      <c r="H63" s="97">
        <v>22</v>
      </c>
      <c r="AW63" s="96"/>
      <c r="BF63" s="96"/>
      <c r="BG63" s="96"/>
      <c r="BH63" s="96"/>
      <c r="BI63" s="96"/>
      <c r="BJ63" s="96"/>
      <c r="BK63" s="96"/>
      <c r="BL63" s="96"/>
    </row>
    <row r="64" spans="1:64" s="100" customFormat="1" ht="14.25">
      <c r="A64" s="96">
        <v>24</v>
      </c>
      <c r="B64" s="97" t="s">
        <v>332</v>
      </c>
      <c r="E64" s="97" t="s">
        <v>333</v>
      </c>
      <c r="F64" s="97" t="s">
        <v>334</v>
      </c>
      <c r="G64" s="97"/>
      <c r="H64" s="97">
        <v>23</v>
      </c>
      <c r="AD64" s="96"/>
      <c r="AW64" s="96"/>
      <c r="BF64" s="96"/>
      <c r="BG64" s="96"/>
      <c r="BH64" s="96"/>
      <c r="BI64" s="96"/>
      <c r="BJ64" s="96"/>
      <c r="BK64" s="96"/>
      <c r="BL64" s="96"/>
    </row>
    <row r="65" spans="1:64" s="100" customFormat="1" ht="14.25">
      <c r="A65" s="96">
        <v>25</v>
      </c>
      <c r="B65" s="97" t="s">
        <v>335</v>
      </c>
      <c r="E65" s="97" t="s">
        <v>336</v>
      </c>
      <c r="F65" s="97" t="s">
        <v>337</v>
      </c>
      <c r="H65" s="97">
        <v>24</v>
      </c>
      <c r="AW65" s="96"/>
      <c r="BF65" s="96"/>
      <c r="BG65" s="96"/>
      <c r="BH65" s="96"/>
      <c r="BI65" s="96"/>
      <c r="BJ65" s="96"/>
      <c r="BK65" s="96"/>
      <c r="BL65" s="96"/>
    </row>
    <row r="66" spans="1:64" s="100" customFormat="1" ht="14.25">
      <c r="A66" s="96">
        <v>26</v>
      </c>
      <c r="B66" s="97" t="s">
        <v>338</v>
      </c>
      <c r="E66" s="97" t="s">
        <v>339</v>
      </c>
      <c r="F66" s="97" t="s">
        <v>340</v>
      </c>
      <c r="H66" s="97">
        <v>25</v>
      </c>
      <c r="AW66" s="96"/>
      <c r="BF66" s="96"/>
      <c r="BG66" s="96"/>
      <c r="BH66" s="96"/>
      <c r="BI66" s="96"/>
      <c r="BJ66" s="96"/>
      <c r="BK66" s="96"/>
      <c r="BL66" s="96"/>
    </row>
    <row r="67" spans="1:64" s="100" customFormat="1" ht="14.25">
      <c r="A67" s="96">
        <v>27</v>
      </c>
      <c r="B67" s="97" t="s">
        <v>341</v>
      </c>
      <c r="E67" s="97" t="s">
        <v>342</v>
      </c>
      <c r="F67" s="97" t="s">
        <v>343</v>
      </c>
      <c r="H67" s="97">
        <v>26</v>
      </c>
      <c r="AW67" s="96"/>
      <c r="BF67" s="96"/>
      <c r="BG67" s="96"/>
      <c r="BH67" s="96"/>
      <c r="BI67" s="96"/>
      <c r="BJ67" s="96"/>
      <c r="BK67" s="96"/>
      <c r="BL67" s="96"/>
    </row>
    <row r="68" spans="1:64" s="100" customFormat="1" ht="14.25">
      <c r="A68" s="96">
        <v>28</v>
      </c>
      <c r="B68" s="97" t="s">
        <v>344</v>
      </c>
      <c r="E68" s="97" t="s">
        <v>345</v>
      </c>
      <c r="F68" s="97" t="s">
        <v>346</v>
      </c>
      <c r="H68" s="97">
        <v>27</v>
      </c>
      <c r="Y68" s="96"/>
      <c r="Z68" s="96"/>
      <c r="AB68" s="96"/>
      <c r="AC68" s="96"/>
      <c r="AD68" s="96"/>
      <c r="BG68" s="96"/>
      <c r="BH68" s="96"/>
      <c r="BI68" s="96"/>
      <c r="BJ68" s="96"/>
      <c r="BK68" s="96"/>
      <c r="BL68" s="96"/>
    </row>
    <row r="69" spans="1:64" s="100" customFormat="1" ht="14.25">
      <c r="A69" s="96">
        <v>29</v>
      </c>
      <c r="B69" s="97" t="s">
        <v>347</v>
      </c>
      <c r="E69" s="97" t="s">
        <v>348</v>
      </c>
      <c r="F69" s="97" t="s">
        <v>349</v>
      </c>
      <c r="H69" s="97">
        <v>28</v>
      </c>
      <c r="X69" s="96"/>
      <c r="Y69" s="96"/>
      <c r="Z69" s="96"/>
      <c r="AB69" s="96"/>
      <c r="AC69" s="96"/>
      <c r="AD69" s="96"/>
      <c r="BG69" s="96"/>
      <c r="BH69" s="96"/>
      <c r="BI69" s="96"/>
      <c r="BJ69" s="96"/>
      <c r="BK69" s="96"/>
      <c r="BL69" s="96"/>
    </row>
    <row r="70" spans="1:64" s="100" customFormat="1" ht="14.25">
      <c r="A70" s="96">
        <v>30</v>
      </c>
      <c r="B70" s="97" t="s">
        <v>350</v>
      </c>
      <c r="E70" s="97" t="s">
        <v>351</v>
      </c>
      <c r="F70" s="97" t="s">
        <v>352</v>
      </c>
      <c r="H70" s="97">
        <v>29</v>
      </c>
      <c r="AW70" s="96"/>
      <c r="BF70" s="96"/>
      <c r="BG70" s="96"/>
      <c r="BH70" s="96"/>
      <c r="BI70" s="96"/>
      <c r="BJ70" s="96"/>
      <c r="BK70" s="96"/>
      <c r="BL70" s="96"/>
    </row>
    <row r="71" spans="1:64" s="100" customFormat="1" ht="14.25">
      <c r="A71" s="96">
        <v>31</v>
      </c>
      <c r="B71" s="97" t="s">
        <v>353</v>
      </c>
      <c r="E71" s="97" t="s">
        <v>354</v>
      </c>
      <c r="F71" s="97" t="s">
        <v>355</v>
      </c>
      <c r="H71" s="97">
        <v>30</v>
      </c>
      <c r="AW71" s="96"/>
      <c r="BF71" s="96"/>
      <c r="BG71" s="96"/>
      <c r="BH71" s="96"/>
      <c r="BI71" s="96"/>
      <c r="BJ71" s="96"/>
      <c r="BK71" s="96"/>
      <c r="BL71" s="96"/>
    </row>
    <row r="72" spans="1:64" s="100" customFormat="1" ht="14.25">
      <c r="A72" s="96">
        <v>32</v>
      </c>
      <c r="B72" s="97" t="s">
        <v>356</v>
      </c>
      <c r="E72" s="97" t="s">
        <v>357</v>
      </c>
      <c r="F72" s="97" t="s">
        <v>358</v>
      </c>
      <c r="H72" s="97">
        <v>31</v>
      </c>
      <c r="AW72" s="96"/>
      <c r="BF72" s="96"/>
      <c r="BG72" s="96"/>
      <c r="BH72" s="96"/>
      <c r="BI72" s="96"/>
      <c r="BJ72" s="96"/>
      <c r="BK72" s="96"/>
      <c r="BL72" s="96"/>
    </row>
    <row r="73" spans="1:64" s="100" customFormat="1" ht="14.25">
      <c r="A73" s="96">
        <v>33</v>
      </c>
      <c r="B73" s="97" t="s">
        <v>359</v>
      </c>
      <c r="E73" s="97" t="s">
        <v>360</v>
      </c>
      <c r="F73" s="97" t="s">
        <v>361</v>
      </c>
      <c r="H73" s="97">
        <v>32</v>
      </c>
      <c r="AW73" s="96"/>
      <c r="BF73" s="96"/>
      <c r="BG73" s="96"/>
      <c r="BH73" s="96"/>
      <c r="BI73" s="96"/>
      <c r="BJ73" s="96"/>
      <c r="BK73" s="96"/>
      <c r="BL73" s="96"/>
    </row>
    <row r="74" spans="1:64" s="100" customFormat="1" ht="14.25">
      <c r="A74" s="96">
        <v>34</v>
      </c>
      <c r="B74" s="97" t="s">
        <v>362</v>
      </c>
      <c r="E74" s="97" t="s">
        <v>363</v>
      </c>
      <c r="F74" s="97" t="s">
        <v>364</v>
      </c>
      <c r="H74" s="97">
        <v>33</v>
      </c>
      <c r="AW74" s="96"/>
      <c r="BF74" s="96"/>
      <c r="BG74" s="96"/>
      <c r="BH74" s="96"/>
      <c r="BI74" s="96"/>
      <c r="BJ74" s="96"/>
      <c r="BK74" s="96"/>
      <c r="BL74" s="96"/>
    </row>
    <row r="75" spans="1:64" s="100" customFormat="1" ht="14.25">
      <c r="A75" s="96">
        <v>35</v>
      </c>
      <c r="B75" s="97" t="s">
        <v>365</v>
      </c>
      <c r="E75" s="97" t="s">
        <v>366</v>
      </c>
      <c r="F75" s="97" t="s">
        <v>367</v>
      </c>
      <c r="H75" s="97">
        <v>34</v>
      </c>
      <c r="AW75" s="96"/>
      <c r="BF75" s="96"/>
      <c r="BG75" s="96"/>
      <c r="BH75" s="96"/>
      <c r="BI75" s="96"/>
      <c r="BJ75" s="96"/>
      <c r="BK75" s="96"/>
      <c r="BL75" s="96"/>
    </row>
    <row r="76" spans="1:64" s="100" customFormat="1" ht="14.25">
      <c r="A76" s="96">
        <v>36</v>
      </c>
      <c r="B76" s="97" t="s">
        <v>368</v>
      </c>
      <c r="E76" s="97" t="s">
        <v>369</v>
      </c>
      <c r="F76" s="97" t="s">
        <v>370</v>
      </c>
      <c r="H76" s="97">
        <v>35</v>
      </c>
      <c r="AW76" s="96"/>
      <c r="BF76" s="96"/>
      <c r="BG76" s="96"/>
      <c r="BH76" s="96"/>
      <c r="BI76" s="96"/>
      <c r="BJ76" s="96"/>
      <c r="BK76" s="96"/>
      <c r="BL76" s="96"/>
    </row>
    <row r="77" spans="1:64" s="100" customFormat="1" ht="14.25">
      <c r="A77" s="96">
        <v>37</v>
      </c>
      <c r="B77" s="97" t="s">
        <v>371</v>
      </c>
      <c r="E77" s="97" t="s">
        <v>372</v>
      </c>
      <c r="F77" s="97" t="s">
        <v>373</v>
      </c>
      <c r="H77" s="97">
        <v>36</v>
      </c>
      <c r="AW77" s="96"/>
      <c r="BF77" s="96"/>
      <c r="BG77" s="96"/>
      <c r="BH77" s="96"/>
      <c r="BI77" s="96"/>
      <c r="BJ77" s="96"/>
      <c r="BK77" s="96"/>
      <c r="BL77" s="96"/>
    </row>
    <row r="78" spans="1:64" s="100" customFormat="1" ht="14.25">
      <c r="A78" s="96">
        <v>38</v>
      </c>
      <c r="B78" s="97" t="s">
        <v>374</v>
      </c>
      <c r="E78" s="97" t="s">
        <v>375</v>
      </c>
      <c r="F78" s="97" t="s">
        <v>376</v>
      </c>
      <c r="H78" s="97">
        <v>37</v>
      </c>
      <c r="AW78" s="96"/>
      <c r="BF78" s="96"/>
      <c r="BG78" s="96"/>
      <c r="BH78" s="96"/>
      <c r="BI78" s="96"/>
      <c r="BJ78" s="96"/>
      <c r="BK78" s="96"/>
      <c r="BL78" s="96"/>
    </row>
    <row r="79" spans="1:64" s="100" customFormat="1" ht="14.25">
      <c r="A79" s="96">
        <v>39</v>
      </c>
      <c r="B79" s="97" t="s">
        <v>377</v>
      </c>
      <c r="E79" s="97" t="s">
        <v>378</v>
      </c>
      <c r="F79" s="97" t="s">
        <v>379</v>
      </c>
      <c r="H79" s="97">
        <v>38</v>
      </c>
      <c r="AW79" s="96"/>
      <c r="BF79" s="96"/>
      <c r="BG79" s="96"/>
      <c r="BH79" s="96"/>
      <c r="BI79" s="96"/>
      <c r="BJ79" s="96"/>
      <c r="BK79" s="96"/>
      <c r="BL79" s="96"/>
    </row>
    <row r="80" spans="1:64" s="100" customFormat="1" ht="14.25">
      <c r="A80" s="96">
        <v>40</v>
      </c>
      <c r="B80" s="97" t="s">
        <v>380</v>
      </c>
      <c r="E80" s="97" t="s">
        <v>381</v>
      </c>
      <c r="F80" s="97" t="s">
        <v>382</v>
      </c>
      <c r="H80" s="97">
        <v>39</v>
      </c>
      <c r="AW80" s="96"/>
      <c r="BF80" s="96"/>
      <c r="BG80" s="96"/>
      <c r="BH80" s="96"/>
      <c r="BI80" s="96"/>
      <c r="BJ80" s="96"/>
      <c r="BK80" s="96"/>
      <c r="BL80" s="96"/>
    </row>
    <row r="81" spans="1:64" s="100" customFormat="1" ht="14.25">
      <c r="A81" s="96">
        <v>41</v>
      </c>
      <c r="B81" s="97" t="s">
        <v>383</v>
      </c>
      <c r="E81" s="97" t="s">
        <v>384</v>
      </c>
      <c r="F81" s="97" t="s">
        <v>385</v>
      </c>
      <c r="H81" s="97">
        <v>40</v>
      </c>
      <c r="AW81" s="96"/>
      <c r="BF81" s="96"/>
      <c r="BG81" s="96"/>
      <c r="BH81" s="96"/>
      <c r="BI81" s="96"/>
      <c r="BJ81" s="96"/>
      <c r="BK81" s="96"/>
      <c r="BL81" s="96"/>
    </row>
    <row r="82" spans="1:64" s="100" customFormat="1" ht="14.25">
      <c r="A82" s="96">
        <v>42</v>
      </c>
      <c r="B82" s="97" t="s">
        <v>386</v>
      </c>
      <c r="E82" s="97" t="s">
        <v>387</v>
      </c>
      <c r="F82" s="97" t="s">
        <v>388</v>
      </c>
      <c r="H82" s="97">
        <v>41</v>
      </c>
      <c r="AW82" s="96"/>
      <c r="BF82" s="96"/>
      <c r="BG82" s="96"/>
      <c r="BH82" s="96"/>
      <c r="BI82" s="96"/>
      <c r="BJ82" s="96"/>
      <c r="BK82" s="96"/>
      <c r="BL82" s="96"/>
    </row>
    <row r="83" spans="1:64" s="100" customFormat="1" ht="14.25">
      <c r="A83" s="96">
        <v>43</v>
      </c>
      <c r="B83" s="97" t="s">
        <v>389</v>
      </c>
      <c r="E83" s="97" t="s">
        <v>390</v>
      </c>
      <c r="F83" s="97" t="s">
        <v>391</v>
      </c>
      <c r="H83" s="97">
        <v>42</v>
      </c>
      <c r="AW83" s="96"/>
      <c r="BF83" s="96"/>
      <c r="BG83" s="96"/>
      <c r="BH83" s="96"/>
      <c r="BI83" s="96"/>
      <c r="BJ83" s="96"/>
      <c r="BK83" s="96"/>
      <c r="BL83" s="96"/>
    </row>
    <row r="84" spans="1:64" s="100" customFormat="1" ht="14.25">
      <c r="A84" s="96">
        <v>44</v>
      </c>
      <c r="B84" s="97" t="s">
        <v>392</v>
      </c>
      <c r="E84" s="97" t="s">
        <v>393</v>
      </c>
      <c r="F84" s="97" t="s">
        <v>394</v>
      </c>
      <c r="H84" s="97">
        <v>43</v>
      </c>
      <c r="AW84" s="96"/>
      <c r="BF84" s="96"/>
      <c r="BG84" s="96"/>
      <c r="BH84" s="96"/>
      <c r="BI84" s="96"/>
      <c r="BJ84" s="96"/>
      <c r="BK84" s="96"/>
      <c r="BL84" s="96"/>
    </row>
    <row r="85" spans="1:64" s="100" customFormat="1" ht="14.25">
      <c r="A85" s="96">
        <v>45</v>
      </c>
      <c r="B85" s="97" t="s">
        <v>395</v>
      </c>
      <c r="E85" s="97" t="s">
        <v>396</v>
      </c>
      <c r="F85" s="97" t="s">
        <v>397</v>
      </c>
      <c r="H85" s="97">
        <v>44</v>
      </c>
      <c r="AW85" s="96"/>
      <c r="BF85" s="96"/>
      <c r="BG85" s="96"/>
      <c r="BH85" s="96"/>
      <c r="BI85" s="96"/>
      <c r="BJ85" s="96"/>
      <c r="BK85" s="96"/>
      <c r="BL85" s="96"/>
    </row>
    <row r="86" spans="1:64" s="100" customFormat="1" ht="14.25">
      <c r="A86" s="96">
        <v>46</v>
      </c>
      <c r="B86" s="97" t="s">
        <v>398</v>
      </c>
      <c r="E86" s="97" t="s">
        <v>399</v>
      </c>
      <c r="F86" s="97" t="s">
        <v>400</v>
      </c>
      <c r="H86" s="97">
        <v>45</v>
      </c>
      <c r="AW86" s="96"/>
      <c r="BF86" s="96"/>
      <c r="BG86" s="96"/>
      <c r="BH86" s="96"/>
      <c r="BI86" s="96"/>
      <c r="BJ86" s="96"/>
      <c r="BK86" s="96"/>
      <c r="BL86" s="96"/>
    </row>
    <row r="87" spans="1:64" s="100" customFormat="1" ht="14.25">
      <c r="A87" s="96">
        <v>47</v>
      </c>
      <c r="B87" s="97" t="s">
        <v>401</v>
      </c>
      <c r="E87" s="97" t="s">
        <v>402</v>
      </c>
      <c r="F87" s="97" t="s">
        <v>403</v>
      </c>
      <c r="H87" s="97">
        <v>46</v>
      </c>
      <c r="AW87" s="96"/>
      <c r="BF87" s="96"/>
      <c r="BG87" s="96"/>
      <c r="BH87" s="96"/>
      <c r="BI87" s="96"/>
      <c r="BJ87" s="96"/>
      <c r="BK87" s="96"/>
      <c r="BL87" s="96"/>
    </row>
    <row r="88" spans="1:64" s="100" customFormat="1" ht="14.25">
      <c r="A88" s="96">
        <v>48</v>
      </c>
      <c r="B88" s="97" t="s">
        <v>404</v>
      </c>
      <c r="E88" s="97" t="s">
        <v>405</v>
      </c>
      <c r="F88" s="97" t="s">
        <v>406</v>
      </c>
      <c r="H88" s="97">
        <v>47</v>
      </c>
      <c r="AW88" s="96"/>
      <c r="BF88" s="96"/>
      <c r="BG88" s="96"/>
      <c r="BH88" s="96"/>
      <c r="BI88" s="96"/>
      <c r="BJ88" s="96"/>
      <c r="BK88" s="96"/>
      <c r="BL88" s="96"/>
    </row>
    <row r="89" spans="1:64" s="100" customFormat="1" ht="14.25">
      <c r="A89" s="96">
        <v>49</v>
      </c>
      <c r="B89" s="97" t="s">
        <v>407</v>
      </c>
      <c r="F89" s="97" t="s">
        <v>408</v>
      </c>
      <c r="H89" s="97">
        <v>48</v>
      </c>
      <c r="AW89" s="96"/>
      <c r="BF89" s="96"/>
      <c r="BG89" s="96"/>
      <c r="BH89" s="96"/>
      <c r="BI89" s="96"/>
      <c r="BJ89" s="96"/>
      <c r="BK89" s="96"/>
      <c r="BL89" s="96"/>
    </row>
    <row r="90" spans="1:64" s="100" customFormat="1" ht="14.25">
      <c r="A90" s="96">
        <v>50</v>
      </c>
      <c r="F90" s="97" t="s">
        <v>409</v>
      </c>
      <c r="H90" s="97">
        <v>49</v>
      </c>
      <c r="AW90" s="96"/>
      <c r="BF90" s="96"/>
      <c r="BG90" s="96"/>
      <c r="BH90" s="96"/>
      <c r="BI90" s="96"/>
      <c r="BJ90" s="96"/>
      <c r="BK90" s="96"/>
      <c r="BL90" s="96"/>
    </row>
    <row r="91" spans="1:64" s="100" customFormat="1" ht="14.25">
      <c r="A91" s="96">
        <v>51</v>
      </c>
      <c r="F91" s="97" t="s">
        <v>410</v>
      </c>
      <c r="H91" s="97">
        <v>50</v>
      </c>
      <c r="AW91" s="96"/>
      <c r="BF91" s="96"/>
      <c r="BG91" s="96"/>
      <c r="BH91" s="96"/>
      <c r="BI91" s="96"/>
      <c r="BJ91" s="96"/>
      <c r="BK91" s="96"/>
      <c r="BL91" s="96"/>
    </row>
    <row r="92" spans="1:64" s="100" customFormat="1" ht="14.25">
      <c r="A92" s="96">
        <v>52</v>
      </c>
      <c r="F92" s="97" t="s">
        <v>411</v>
      </c>
      <c r="H92" s="97">
        <v>51</v>
      </c>
      <c r="AW92" s="96"/>
      <c r="BF92" s="96"/>
      <c r="BG92" s="96"/>
      <c r="BH92" s="96"/>
      <c r="BI92" s="96"/>
      <c r="BJ92" s="96"/>
      <c r="BK92" s="96"/>
      <c r="BL92" s="96"/>
    </row>
    <row r="93" spans="1:64" s="100" customFormat="1" ht="14.25">
      <c r="A93" s="96">
        <v>53</v>
      </c>
      <c r="F93" s="97" t="s">
        <v>412</v>
      </c>
      <c r="H93" s="97">
        <v>52</v>
      </c>
      <c r="AW93" s="96"/>
      <c r="BF93" s="96"/>
      <c r="BG93" s="96"/>
      <c r="BH93" s="96"/>
      <c r="BI93" s="96"/>
      <c r="BJ93" s="96"/>
      <c r="BK93" s="96"/>
      <c r="BL93" s="96"/>
    </row>
    <row r="94" spans="1:64" s="100" customFormat="1" ht="14.25">
      <c r="A94" s="96">
        <v>54</v>
      </c>
      <c r="F94" s="97" t="s">
        <v>413</v>
      </c>
      <c r="H94" s="97">
        <v>53</v>
      </c>
      <c r="AW94" s="96"/>
      <c r="BF94" s="96"/>
      <c r="BG94" s="96"/>
      <c r="BH94" s="96"/>
      <c r="BI94" s="96"/>
      <c r="BJ94" s="96"/>
      <c r="BK94" s="96"/>
      <c r="BL94" s="96"/>
    </row>
    <row r="95" spans="1:64" s="100" customFormat="1" ht="14.25">
      <c r="A95" s="96">
        <v>55</v>
      </c>
      <c r="F95" s="97" t="s">
        <v>414</v>
      </c>
      <c r="H95" s="97">
        <v>54</v>
      </c>
      <c r="AW95" s="96"/>
      <c r="BF95" s="96"/>
      <c r="BG95" s="96"/>
      <c r="BH95" s="96"/>
      <c r="BI95" s="96"/>
      <c r="BJ95" s="96"/>
      <c r="BK95" s="96"/>
      <c r="BL95" s="96"/>
    </row>
    <row r="96" spans="1:64" s="100" customFormat="1" ht="14.25">
      <c r="A96" s="96">
        <v>56</v>
      </c>
      <c r="F96" s="97" t="s">
        <v>684</v>
      </c>
      <c r="H96" s="97">
        <v>55</v>
      </c>
      <c r="AW96" s="96"/>
      <c r="BF96" s="96"/>
      <c r="BG96" s="96"/>
      <c r="BH96" s="96"/>
      <c r="BI96" s="96"/>
      <c r="BJ96" s="96"/>
      <c r="BK96" s="96"/>
      <c r="BL96" s="96"/>
    </row>
    <row r="97" spans="1:64" s="100" customFormat="1" ht="14.25">
      <c r="A97" s="96">
        <v>57</v>
      </c>
      <c r="F97" s="97" t="s">
        <v>415</v>
      </c>
      <c r="H97" s="97">
        <v>56</v>
      </c>
      <c r="AW97" s="96"/>
      <c r="BF97" s="96"/>
      <c r="BG97" s="96"/>
      <c r="BH97" s="96"/>
      <c r="BI97" s="96"/>
      <c r="BJ97" s="96"/>
      <c r="BK97" s="96"/>
      <c r="BL97" s="96"/>
    </row>
    <row r="98" spans="1:64" s="100" customFormat="1" ht="14.25">
      <c r="A98" s="96">
        <v>58</v>
      </c>
      <c r="F98" s="97" t="s">
        <v>416</v>
      </c>
      <c r="H98" s="97">
        <v>57</v>
      </c>
      <c r="AW98" s="96"/>
      <c r="BF98" s="96"/>
      <c r="BG98" s="96"/>
      <c r="BH98" s="96"/>
      <c r="BI98" s="96"/>
      <c r="BJ98" s="96"/>
      <c r="BK98" s="96"/>
      <c r="BL98" s="96"/>
    </row>
    <row r="99" spans="1:64" s="100" customFormat="1" ht="14.25">
      <c r="A99" s="96">
        <v>59</v>
      </c>
      <c r="F99" s="97" t="s">
        <v>417</v>
      </c>
      <c r="H99" s="97">
        <v>58</v>
      </c>
      <c r="AW99" s="96"/>
      <c r="BF99" s="96"/>
      <c r="BG99" s="96"/>
      <c r="BH99" s="96"/>
      <c r="BI99" s="96"/>
      <c r="BJ99" s="96"/>
      <c r="BK99" s="96"/>
      <c r="BL99" s="96"/>
    </row>
    <row r="100" spans="1:64" s="100" customFormat="1" ht="14.25">
      <c r="A100" s="96">
        <v>60</v>
      </c>
      <c r="F100" s="97" t="s">
        <v>418</v>
      </c>
      <c r="H100" s="97">
        <v>59</v>
      </c>
      <c r="AW100" s="96"/>
      <c r="BF100" s="96"/>
      <c r="BG100" s="96"/>
      <c r="BH100" s="96"/>
      <c r="BI100" s="96"/>
      <c r="BJ100" s="96"/>
      <c r="BK100" s="96"/>
      <c r="BL100" s="96"/>
    </row>
    <row r="101" spans="1:64" s="100" customFormat="1" ht="14.25">
      <c r="A101" s="96">
        <v>61</v>
      </c>
      <c r="F101" s="97" t="s">
        <v>419</v>
      </c>
      <c r="H101" s="97">
        <v>60</v>
      </c>
      <c r="AW101" s="96"/>
      <c r="BF101" s="96"/>
      <c r="BG101" s="96"/>
      <c r="BH101" s="96"/>
      <c r="BI101" s="96"/>
      <c r="BJ101" s="96"/>
      <c r="BK101" s="96"/>
      <c r="BL101" s="96"/>
    </row>
    <row r="102" spans="1:64" s="100" customFormat="1" ht="14.25">
      <c r="A102" s="96">
        <v>62</v>
      </c>
      <c r="F102" s="97" t="s">
        <v>420</v>
      </c>
      <c r="H102" s="97">
        <v>61</v>
      </c>
      <c r="AW102" s="96"/>
      <c r="BF102" s="96"/>
      <c r="BG102" s="96"/>
      <c r="BH102" s="96"/>
      <c r="BI102" s="96"/>
      <c r="BJ102" s="96"/>
      <c r="BK102" s="96"/>
      <c r="BL102" s="96"/>
    </row>
    <row r="103" spans="1:64" s="100" customFormat="1" ht="14.25">
      <c r="A103" s="96">
        <v>63</v>
      </c>
      <c r="F103" s="97" t="s">
        <v>421</v>
      </c>
      <c r="H103" s="97">
        <v>62</v>
      </c>
      <c r="AW103" s="96"/>
      <c r="BF103" s="96"/>
      <c r="BG103" s="96"/>
      <c r="BH103" s="96"/>
      <c r="BI103" s="96"/>
      <c r="BJ103" s="96"/>
      <c r="BK103" s="96"/>
      <c r="BL103" s="96"/>
    </row>
    <row r="104" spans="1:64" s="100" customFormat="1" ht="14.25">
      <c r="A104" s="96">
        <v>64</v>
      </c>
      <c r="F104" s="97" t="s">
        <v>422</v>
      </c>
      <c r="H104" s="97">
        <v>63</v>
      </c>
      <c r="AW104" s="96"/>
      <c r="BF104" s="96"/>
      <c r="BG104" s="96"/>
      <c r="BH104" s="96"/>
      <c r="BI104" s="96"/>
      <c r="BJ104" s="96"/>
      <c r="BK104" s="96"/>
      <c r="BL104" s="96"/>
    </row>
    <row r="105" spans="1:64" s="100" customFormat="1" ht="14.25">
      <c r="A105" s="96">
        <v>65</v>
      </c>
      <c r="F105" s="97" t="s">
        <v>423</v>
      </c>
      <c r="AW105" s="96"/>
      <c r="BF105" s="96"/>
      <c r="BG105" s="96"/>
      <c r="BH105" s="96"/>
      <c r="BI105" s="96"/>
      <c r="BJ105" s="96"/>
      <c r="BK105" s="96"/>
      <c r="BL105" s="96"/>
    </row>
    <row r="106" spans="1:64" s="100" customFormat="1" ht="14.25">
      <c r="A106" s="96">
        <v>66</v>
      </c>
      <c r="F106" s="97" t="s">
        <v>424</v>
      </c>
      <c r="AW106" s="96"/>
      <c r="BF106" s="96"/>
      <c r="BG106" s="96"/>
      <c r="BH106" s="96"/>
      <c r="BI106" s="96"/>
      <c r="BJ106" s="96"/>
      <c r="BK106" s="96"/>
      <c r="BL106" s="96"/>
    </row>
    <row r="107" spans="1:64" s="100" customFormat="1" ht="14.25">
      <c r="A107" s="96">
        <v>67</v>
      </c>
      <c r="F107" s="97" t="s">
        <v>425</v>
      </c>
      <c r="AW107" s="96"/>
      <c r="BF107" s="96"/>
      <c r="BG107" s="96"/>
      <c r="BH107" s="96"/>
      <c r="BI107" s="96"/>
      <c r="BJ107" s="96"/>
      <c r="BK107" s="96"/>
      <c r="BL107" s="96"/>
    </row>
    <row r="108" spans="1:64" s="100" customFormat="1" ht="14.25">
      <c r="A108" s="96">
        <v>68</v>
      </c>
      <c r="F108" s="97" t="s">
        <v>426</v>
      </c>
      <c r="AW108" s="96"/>
      <c r="BF108" s="96"/>
      <c r="BG108" s="96"/>
      <c r="BH108" s="96"/>
      <c r="BI108" s="96"/>
      <c r="BJ108" s="96"/>
      <c r="BK108" s="96"/>
      <c r="BL108" s="96"/>
    </row>
    <row r="109" spans="1:64" s="100" customFormat="1" ht="14.25">
      <c r="A109" s="96">
        <v>69</v>
      </c>
      <c r="F109" s="97" t="s">
        <v>427</v>
      </c>
      <c r="AW109" s="96"/>
      <c r="BF109" s="96"/>
      <c r="BG109" s="96"/>
      <c r="BH109" s="96"/>
      <c r="BI109" s="96"/>
      <c r="BJ109" s="96"/>
      <c r="BK109" s="96"/>
      <c r="BL109" s="96"/>
    </row>
    <row r="110" spans="1:64" s="100" customFormat="1" ht="14.25">
      <c r="A110" s="96">
        <v>70</v>
      </c>
      <c r="F110" s="97" t="s">
        <v>428</v>
      </c>
      <c r="AW110" s="96"/>
      <c r="BF110" s="96"/>
      <c r="BG110" s="96"/>
      <c r="BH110" s="96"/>
      <c r="BI110" s="96"/>
      <c r="BJ110" s="96"/>
      <c r="BK110" s="96"/>
      <c r="BL110" s="96"/>
    </row>
    <row r="111" spans="49:64" s="100" customFormat="1" ht="14.25">
      <c r="AW111" s="96"/>
      <c r="BF111" s="96"/>
      <c r="BG111" s="96"/>
      <c r="BH111" s="96"/>
      <c r="BI111" s="96"/>
      <c r="BJ111" s="96"/>
      <c r="BK111" s="96"/>
      <c r="BL111" s="96"/>
    </row>
    <row r="112" spans="49:64" s="100" customFormat="1" ht="14.25">
      <c r="AW112" s="96"/>
      <c r="BF112" s="96"/>
      <c r="BG112" s="96"/>
      <c r="BH112" s="96"/>
      <c r="BI112" s="96"/>
      <c r="BJ112" s="96"/>
      <c r="BK112" s="96"/>
      <c r="BL112" s="96"/>
    </row>
    <row r="113" spans="49:64" s="100" customFormat="1" ht="14.25">
      <c r="AW113" s="96"/>
      <c r="BF113" s="96"/>
      <c r="BG113" s="96"/>
      <c r="BH113" s="96"/>
      <c r="BI113" s="96"/>
      <c r="BJ113" s="96"/>
      <c r="BK113" s="96"/>
      <c r="BL113" s="96"/>
    </row>
    <row r="114" spans="49:64" s="100" customFormat="1" ht="14.25">
      <c r="AW114" s="96"/>
      <c r="BF114" s="96"/>
      <c r="BG114" s="96"/>
      <c r="BH114" s="96"/>
      <c r="BI114" s="96"/>
      <c r="BJ114" s="96"/>
      <c r="BK114" s="96"/>
      <c r="BL114" s="96"/>
    </row>
    <row r="115" spans="1:64" s="100" customFormat="1" ht="14.25">
      <c r="A115" s="101"/>
      <c r="B115" s="101"/>
      <c r="C115" s="101"/>
      <c r="D115" s="101"/>
      <c r="E115" s="101"/>
      <c r="F115" s="101"/>
      <c r="G115" s="101"/>
      <c r="H115" s="101"/>
      <c r="I115" s="101"/>
      <c r="J115" s="101"/>
      <c r="K115" s="101"/>
      <c r="L115" s="101"/>
      <c r="M115" s="101"/>
      <c r="N115" s="101"/>
      <c r="O115" s="101"/>
      <c r="P115" s="101"/>
      <c r="Q115" s="101"/>
      <c r="R115" s="101"/>
      <c r="S115" s="101"/>
      <c r="T115" s="101"/>
      <c r="U115" s="101"/>
      <c r="V115" s="101"/>
      <c r="W115" s="101"/>
      <c r="X115" s="101"/>
      <c r="Y115" s="101"/>
      <c r="Z115" s="101"/>
      <c r="AA115" s="101"/>
      <c r="AB115" s="101"/>
      <c r="AC115" s="101"/>
      <c r="AD115" s="101"/>
      <c r="AE115" s="101"/>
      <c r="AF115" s="101"/>
      <c r="AG115" s="101"/>
      <c r="AH115" s="101"/>
      <c r="AI115" s="101"/>
      <c r="AJ115" s="101"/>
      <c r="AK115" s="101"/>
      <c r="AL115" s="101"/>
      <c r="AM115" s="101"/>
      <c r="AN115" s="101"/>
      <c r="AO115" s="101"/>
      <c r="AP115" s="101"/>
      <c r="AQ115" s="101"/>
      <c r="AR115" s="101"/>
      <c r="AS115" s="101"/>
      <c r="AT115" s="101"/>
      <c r="AU115" s="101"/>
      <c r="AW115" s="96"/>
      <c r="BF115" s="96"/>
      <c r="BG115" s="96"/>
      <c r="BH115" s="96"/>
      <c r="BI115" s="96"/>
      <c r="BJ115" s="96"/>
      <c r="BK115" s="96"/>
      <c r="BL115" s="96"/>
    </row>
    <row r="116" spans="49:64" s="100" customFormat="1" ht="14.25">
      <c r="AW116" s="96"/>
      <c r="BF116" s="96"/>
      <c r="BG116" s="96"/>
      <c r="BH116" s="96"/>
      <c r="BI116" s="96"/>
      <c r="BJ116" s="96"/>
      <c r="BK116" s="96"/>
      <c r="BL116" s="96"/>
    </row>
    <row r="117" spans="49:64" s="100" customFormat="1" ht="14.25">
      <c r="AW117" s="96"/>
      <c r="BF117" s="96"/>
      <c r="BG117" s="96"/>
      <c r="BH117" s="96"/>
      <c r="BI117" s="96"/>
      <c r="BJ117" s="96"/>
      <c r="BK117" s="96"/>
      <c r="BL117" s="96"/>
    </row>
    <row r="118" spans="49:64" s="100" customFormat="1" ht="14.25">
      <c r="AW118" s="96"/>
      <c r="BF118" s="96"/>
      <c r="BG118" s="96"/>
      <c r="BH118" s="96"/>
      <c r="BI118" s="96"/>
      <c r="BJ118" s="96"/>
      <c r="BK118" s="96"/>
      <c r="BL118" s="96"/>
    </row>
    <row r="119" spans="49:64" s="100" customFormat="1" ht="14.25">
      <c r="AW119" s="96"/>
      <c r="BF119" s="96"/>
      <c r="BG119" s="96"/>
      <c r="BH119" s="96"/>
      <c r="BI119" s="96"/>
      <c r="BJ119" s="96"/>
      <c r="BK119" s="96"/>
      <c r="BL119" s="96"/>
    </row>
    <row r="120" spans="1:64" s="100" customFormat="1" ht="14.25">
      <c r="A120" s="388" t="b">
        <v>0</v>
      </c>
      <c r="B120" s="388" t="b">
        <v>0</v>
      </c>
      <c r="C120" s="388" t="b">
        <v>0</v>
      </c>
      <c r="D120" s="388">
        <v>1</v>
      </c>
      <c r="E120" s="388">
        <v>1</v>
      </c>
      <c r="F120" s="388">
        <v>1</v>
      </c>
      <c r="G120" s="388">
        <v>1</v>
      </c>
      <c r="H120" s="388"/>
      <c r="I120" s="388"/>
      <c r="J120" s="388"/>
      <c r="K120" s="388"/>
      <c r="L120" s="388"/>
      <c r="M120" s="388"/>
      <c r="N120" s="388"/>
      <c r="O120" s="388"/>
      <c r="P120" s="388"/>
      <c r="Q120" s="388"/>
      <c r="R120" s="388"/>
      <c r="S120" s="388"/>
      <c r="T120" s="388"/>
      <c r="U120" s="388"/>
      <c r="V120" s="388"/>
      <c r="W120" s="388"/>
      <c r="X120" s="388"/>
      <c r="Y120" s="388"/>
      <c r="Z120" s="388"/>
      <c r="AA120" s="388"/>
      <c r="AB120" s="388"/>
      <c r="AC120" s="388"/>
      <c r="AD120" s="388"/>
      <c r="AE120" s="388"/>
      <c r="AF120" s="388"/>
      <c r="AG120" s="388"/>
      <c r="AH120" s="388"/>
      <c r="AI120" s="388"/>
      <c r="AJ120" s="388"/>
      <c r="AK120" s="388"/>
      <c r="AL120" s="388"/>
      <c r="AM120" s="388"/>
      <c r="AN120" s="388"/>
      <c r="AO120" s="388"/>
      <c r="AP120" s="388"/>
      <c r="AQ120" s="388"/>
      <c r="AR120" s="388"/>
      <c r="AS120" s="388"/>
      <c r="AT120" s="388"/>
      <c r="AW120" s="96"/>
      <c r="BF120" s="96"/>
      <c r="BG120" s="96"/>
      <c r="BH120" s="96"/>
      <c r="BI120" s="96"/>
      <c r="BJ120" s="96"/>
      <c r="BK120" s="96"/>
      <c r="BL120" s="96"/>
    </row>
    <row r="121" spans="1:48" ht="14.25">
      <c r="A121" s="46"/>
      <c r="B121" s="46"/>
      <c r="C121" s="46"/>
      <c r="D121" s="46"/>
      <c r="E121" s="46"/>
      <c r="F121" s="46"/>
      <c r="G121" s="46"/>
      <c r="H121" s="46"/>
      <c r="I121" s="46"/>
      <c r="J121" s="46"/>
      <c r="K121" s="46"/>
      <c r="L121" s="46"/>
      <c r="M121" s="46"/>
      <c r="N121" s="46"/>
      <c r="O121" s="46"/>
      <c r="P121" s="46"/>
      <c r="Q121" s="46"/>
      <c r="R121" s="46"/>
      <c r="S121" s="46"/>
      <c r="T121" s="46"/>
      <c r="U121" s="46"/>
      <c r="V121" s="46"/>
      <c r="W121" s="46"/>
      <c r="X121" s="46"/>
      <c r="Y121" s="46"/>
      <c r="Z121" s="46"/>
      <c r="AA121" s="46"/>
      <c r="AB121" s="46"/>
      <c r="AC121" s="46"/>
      <c r="AD121" s="46"/>
      <c r="AE121" s="46"/>
      <c r="AF121" s="46"/>
      <c r="AG121" s="46"/>
      <c r="AH121" s="46"/>
      <c r="AI121" s="46"/>
      <c r="AJ121" s="46"/>
      <c r="AK121" s="46"/>
      <c r="AL121" s="46"/>
      <c r="AM121" s="46"/>
      <c r="AN121" s="46"/>
      <c r="AO121" s="46"/>
      <c r="AP121" s="46"/>
      <c r="AQ121" s="46"/>
      <c r="AR121" s="46"/>
      <c r="AS121" s="46"/>
      <c r="AT121" s="46"/>
      <c r="AU121" s="46"/>
      <c r="AV121" s="46"/>
    </row>
    <row r="122" spans="1:64" s="100" customFormat="1" ht="7.5" customHeight="1">
      <c r="A122" s="102"/>
      <c r="B122" s="103"/>
      <c r="C122" s="103"/>
      <c r="D122" s="103"/>
      <c r="E122" s="103"/>
      <c r="F122" s="103"/>
      <c r="G122" s="103"/>
      <c r="H122" s="104"/>
      <c r="I122" s="104"/>
      <c r="J122" s="104"/>
      <c r="K122" s="104"/>
      <c r="L122" s="104"/>
      <c r="M122" s="104"/>
      <c r="N122" s="104"/>
      <c r="O122" s="104"/>
      <c r="P122" s="104"/>
      <c r="Q122" s="104"/>
      <c r="R122" s="104"/>
      <c r="S122" s="104"/>
      <c r="T122" s="104"/>
      <c r="U122" s="104"/>
      <c r="V122" s="104"/>
      <c r="W122" s="104"/>
      <c r="X122" s="104"/>
      <c r="Y122" s="104"/>
      <c r="Z122" s="104"/>
      <c r="AA122" s="104"/>
      <c r="AB122" s="104"/>
      <c r="AC122" s="104"/>
      <c r="AD122" s="104"/>
      <c r="AE122" s="104"/>
      <c r="AF122" s="104"/>
      <c r="AG122" s="104"/>
      <c r="AH122" s="104"/>
      <c r="AI122" s="104"/>
      <c r="AJ122" s="104"/>
      <c r="AK122" s="104"/>
      <c r="AL122" s="104"/>
      <c r="AM122" s="104"/>
      <c r="AN122" s="104"/>
      <c r="AO122" s="104"/>
      <c r="AP122" s="104"/>
      <c r="AQ122" s="105"/>
      <c r="AW122" s="96"/>
      <c r="BF122" s="96"/>
      <c r="BG122" s="96"/>
      <c r="BH122" s="96"/>
      <c r="BI122" s="96"/>
      <c r="BJ122" s="96"/>
      <c r="BK122" s="96"/>
      <c r="BL122" s="96"/>
    </row>
    <row r="123" spans="1:64" s="100" customFormat="1" ht="20.25" customHeight="1">
      <c r="A123" s="106" t="s">
        <v>204</v>
      </c>
      <c r="B123" s="107"/>
      <c r="C123" s="107"/>
      <c r="D123" s="107"/>
      <c r="E123" s="107"/>
      <c r="F123" s="107"/>
      <c r="G123" s="107"/>
      <c r="H123" s="108"/>
      <c r="I123" s="108" t="s">
        <v>687</v>
      </c>
      <c r="J123" s="108"/>
      <c r="K123" s="500"/>
      <c r="L123" s="501"/>
      <c r="M123" s="108" t="s">
        <v>190</v>
      </c>
      <c r="N123" s="387"/>
      <c r="O123" s="108" t="s">
        <v>191</v>
      </c>
      <c r="P123" s="500"/>
      <c r="Q123" s="501"/>
      <c r="R123" s="108" t="s">
        <v>429</v>
      </c>
      <c r="S123" s="108"/>
      <c r="T123" s="108"/>
      <c r="U123" s="108"/>
      <c r="V123" s="108"/>
      <c r="W123" s="108"/>
      <c r="X123" s="108"/>
      <c r="Y123" s="108"/>
      <c r="Z123" s="108"/>
      <c r="AA123" s="108"/>
      <c r="AB123" s="108"/>
      <c r="AC123" s="108"/>
      <c r="AD123" s="108"/>
      <c r="AE123" s="108"/>
      <c r="AF123" s="108"/>
      <c r="AG123" s="108"/>
      <c r="AH123" s="108"/>
      <c r="AI123" s="108"/>
      <c r="AJ123" s="108"/>
      <c r="AK123" s="108"/>
      <c r="AL123" s="108"/>
      <c r="AM123" s="108"/>
      <c r="AN123" s="108"/>
      <c r="AO123" s="108"/>
      <c r="AP123" s="108"/>
      <c r="AQ123" s="109"/>
      <c r="AW123" s="96"/>
      <c r="BF123" s="96"/>
      <c r="BG123" s="96"/>
      <c r="BH123" s="96"/>
      <c r="BI123" s="96"/>
      <c r="BJ123" s="96"/>
      <c r="BK123" s="96"/>
      <c r="BL123" s="96"/>
    </row>
    <row r="124" spans="1:64" s="100" customFormat="1" ht="7.5" customHeight="1">
      <c r="A124" s="110"/>
      <c r="B124" s="111"/>
      <c r="C124" s="111"/>
      <c r="D124" s="111"/>
      <c r="E124" s="111"/>
      <c r="F124" s="111"/>
      <c r="G124" s="111"/>
      <c r="H124" s="112"/>
      <c r="I124" s="112"/>
      <c r="J124" s="112"/>
      <c r="K124" s="113"/>
      <c r="L124" s="113"/>
      <c r="M124" s="112"/>
      <c r="N124" s="112"/>
      <c r="O124" s="112"/>
      <c r="P124" s="113"/>
      <c r="Q124" s="113"/>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c r="AO124" s="112"/>
      <c r="AP124" s="112"/>
      <c r="AQ124" s="114"/>
      <c r="AW124" s="96"/>
      <c r="BF124" s="96"/>
      <c r="BG124" s="96"/>
      <c r="BH124" s="96"/>
      <c r="BI124" s="96"/>
      <c r="BJ124" s="96"/>
      <c r="BK124" s="96"/>
      <c r="BL124" s="96"/>
    </row>
    <row r="125" spans="49:64" s="100" customFormat="1" ht="13.5">
      <c r="AW125" s="96"/>
      <c r="BF125" s="96"/>
      <c r="BG125" s="96"/>
      <c r="BH125" s="96"/>
      <c r="BI125" s="96"/>
      <c r="BJ125" s="96"/>
      <c r="BK125" s="96"/>
      <c r="BL125" s="96"/>
    </row>
    <row r="126" spans="1:72" s="100" customFormat="1" ht="20.25" customHeight="1">
      <c r="A126" s="115" t="s">
        <v>430</v>
      </c>
      <c r="B126" s="116"/>
      <c r="C126" s="116"/>
      <c r="D126" s="116"/>
      <c r="E126" s="116"/>
      <c r="F126" s="116"/>
      <c r="G126" s="116"/>
      <c r="H126" s="117"/>
      <c r="I126" s="117"/>
      <c r="J126" s="117"/>
      <c r="K126" s="117"/>
      <c r="L126" s="117"/>
      <c r="M126" s="117"/>
      <c r="N126" s="117"/>
      <c r="O126" s="117"/>
      <c r="P126" s="117"/>
      <c r="Q126" s="117"/>
      <c r="R126" s="117"/>
      <c r="S126" s="117"/>
      <c r="T126" s="117"/>
      <c r="U126" s="117"/>
      <c r="V126" s="117"/>
      <c r="W126" s="117"/>
      <c r="X126" s="117"/>
      <c r="Y126" s="117"/>
      <c r="Z126" s="117"/>
      <c r="AA126" s="117"/>
      <c r="AB126" s="117"/>
      <c r="AC126" s="117"/>
      <c r="AD126" s="117"/>
      <c r="AE126" s="117"/>
      <c r="AF126" s="117"/>
      <c r="AG126" s="117"/>
      <c r="AH126" s="117"/>
      <c r="AI126" s="117"/>
      <c r="AJ126" s="117"/>
      <c r="AK126" s="117"/>
      <c r="AL126" s="117"/>
      <c r="AM126" s="117"/>
      <c r="AN126" s="117"/>
      <c r="AO126" s="117"/>
      <c r="AP126" s="117"/>
      <c r="AQ126" s="118"/>
      <c r="AR126" s="119"/>
      <c r="AS126" s="120"/>
      <c r="AT126" s="120"/>
      <c r="AU126" s="120"/>
      <c r="AV126" s="120"/>
      <c r="AW126" s="120"/>
      <c r="AX126" s="120"/>
      <c r="AY126" s="120"/>
      <c r="AZ126" s="120"/>
      <c r="BA126" s="120"/>
      <c r="BB126" s="120"/>
      <c r="BC126" s="120"/>
      <c r="BD126" s="120"/>
      <c r="BE126" s="120"/>
      <c r="BF126" s="120"/>
      <c r="BG126" s="120"/>
      <c r="BH126" s="120"/>
      <c r="BI126" s="120"/>
      <c r="BJ126" s="120"/>
      <c r="BK126" s="120"/>
      <c r="BL126" s="120"/>
      <c r="BM126" s="120"/>
      <c r="BN126" s="120"/>
      <c r="BO126" s="120"/>
      <c r="BP126" s="120"/>
      <c r="BQ126" s="120"/>
      <c r="BR126" s="120"/>
      <c r="BS126" s="120"/>
      <c r="BT126" s="121"/>
    </row>
    <row r="127" spans="1:72" s="100" customFormat="1" ht="7.5" customHeight="1">
      <c r="A127" s="122"/>
      <c r="B127" s="123"/>
      <c r="C127" s="123"/>
      <c r="D127" s="123"/>
      <c r="E127" s="123"/>
      <c r="F127" s="123"/>
      <c r="G127" s="124"/>
      <c r="H127" s="108"/>
      <c r="I127" s="108"/>
      <c r="J127" s="108"/>
      <c r="K127" s="108"/>
      <c r="L127" s="108"/>
      <c r="M127" s="108"/>
      <c r="N127" s="108"/>
      <c r="O127" s="108"/>
      <c r="P127" s="108"/>
      <c r="Q127" s="108"/>
      <c r="R127" s="108"/>
      <c r="S127" s="108"/>
      <c r="T127" s="108"/>
      <c r="U127" s="108"/>
      <c r="V127" s="108"/>
      <c r="W127" s="108"/>
      <c r="X127" s="108"/>
      <c r="Y127" s="108"/>
      <c r="Z127" s="108"/>
      <c r="AA127" s="108"/>
      <c r="AB127" s="108"/>
      <c r="AC127" s="108"/>
      <c r="AD127" s="108"/>
      <c r="AE127" s="108"/>
      <c r="AF127" s="108"/>
      <c r="AG127" s="108"/>
      <c r="AH127" s="108"/>
      <c r="AI127" s="108"/>
      <c r="AJ127" s="108"/>
      <c r="AK127" s="108"/>
      <c r="AL127" s="108"/>
      <c r="AM127" s="108"/>
      <c r="AN127" s="108"/>
      <c r="AO127" s="108"/>
      <c r="AP127" s="108"/>
      <c r="AQ127" s="109"/>
      <c r="AR127" s="125"/>
      <c r="AS127" s="96"/>
      <c r="AT127" s="96"/>
      <c r="AU127" s="96"/>
      <c r="AV127" s="96"/>
      <c r="AW127" s="96"/>
      <c r="AX127" s="96"/>
      <c r="AY127" s="96"/>
      <c r="AZ127" s="96"/>
      <c r="BA127" s="96"/>
      <c r="BB127" s="96"/>
      <c r="BC127" s="96"/>
      <c r="BD127" s="96"/>
      <c r="BE127" s="96"/>
      <c r="BF127" s="96"/>
      <c r="BG127" s="96"/>
      <c r="BH127" s="96"/>
      <c r="BI127" s="96"/>
      <c r="BJ127" s="96"/>
      <c r="BK127" s="96"/>
      <c r="BL127" s="96"/>
      <c r="BM127" s="96"/>
      <c r="BN127" s="96"/>
      <c r="BO127" s="96"/>
      <c r="BP127" s="96"/>
      <c r="BQ127" s="96"/>
      <c r="BR127" s="96"/>
      <c r="BS127" s="96"/>
      <c r="BT127" s="126"/>
    </row>
    <row r="128" spans="1:72" s="100" customFormat="1" ht="20.25" customHeight="1">
      <c r="A128" s="127" t="s">
        <v>224</v>
      </c>
      <c r="B128" s="107"/>
      <c r="C128" s="107"/>
      <c r="D128" s="107"/>
      <c r="E128" s="107"/>
      <c r="F128" s="107"/>
      <c r="G128" s="128"/>
      <c r="H128" s="108"/>
      <c r="I128" s="514"/>
      <c r="J128" s="515"/>
      <c r="K128" s="516"/>
      <c r="L128" s="108" t="s">
        <v>225</v>
      </c>
      <c r="M128" s="514"/>
      <c r="N128" s="515"/>
      <c r="O128" s="516"/>
      <c r="P128" s="108"/>
      <c r="Q128" s="108"/>
      <c r="R128" s="108"/>
      <c r="S128" s="108"/>
      <c r="T128" s="108"/>
      <c r="U128" s="108"/>
      <c r="V128" s="108"/>
      <c r="W128" s="108"/>
      <c r="X128" s="108"/>
      <c r="Y128" s="108"/>
      <c r="Z128" s="108"/>
      <c r="AA128" s="108"/>
      <c r="AB128" s="108"/>
      <c r="AC128" s="108"/>
      <c r="AD128" s="108"/>
      <c r="AE128" s="108"/>
      <c r="AF128" s="108"/>
      <c r="AG128" s="108"/>
      <c r="AH128" s="108"/>
      <c r="AI128" s="108"/>
      <c r="AJ128" s="108"/>
      <c r="AK128" s="108"/>
      <c r="AL128" s="108"/>
      <c r="AM128" s="108"/>
      <c r="AN128" s="108"/>
      <c r="AO128" s="108"/>
      <c r="AP128" s="108"/>
      <c r="AQ128" s="109"/>
      <c r="AR128" s="125"/>
      <c r="AS128" s="96"/>
      <c r="AT128" s="96"/>
      <c r="AU128" s="96"/>
      <c r="AV128" s="96"/>
      <c r="AW128" s="96"/>
      <c r="AX128" s="96"/>
      <c r="AY128" s="96"/>
      <c r="AZ128" s="96"/>
      <c r="BA128" s="96"/>
      <c r="BB128" s="96"/>
      <c r="BC128" s="96"/>
      <c r="BD128" s="96"/>
      <c r="BE128" s="96"/>
      <c r="BF128" s="96"/>
      <c r="BG128" s="96"/>
      <c r="BH128" s="96"/>
      <c r="BI128" s="96"/>
      <c r="BJ128" s="96"/>
      <c r="BK128" s="96"/>
      <c r="BL128" s="96"/>
      <c r="BM128" s="96"/>
      <c r="BN128" s="96"/>
      <c r="BO128" s="96"/>
      <c r="BP128" s="96"/>
      <c r="BQ128" s="96"/>
      <c r="BR128" s="96"/>
      <c r="BS128" s="96"/>
      <c r="BT128" s="126"/>
    </row>
    <row r="129" spans="1:72" s="100" customFormat="1" ht="7.5" customHeight="1">
      <c r="A129" s="127"/>
      <c r="B129" s="107"/>
      <c r="C129" s="107"/>
      <c r="D129" s="107"/>
      <c r="E129" s="107"/>
      <c r="F129" s="107"/>
      <c r="G129" s="128"/>
      <c r="H129" s="108"/>
      <c r="I129" s="129"/>
      <c r="J129" s="129"/>
      <c r="K129" s="129"/>
      <c r="L129" s="108"/>
      <c r="M129" s="130"/>
      <c r="N129" s="130"/>
      <c r="O129" s="108"/>
      <c r="P129" s="108"/>
      <c r="Q129" s="108"/>
      <c r="R129" s="108"/>
      <c r="S129" s="108"/>
      <c r="T129" s="108"/>
      <c r="U129" s="108"/>
      <c r="V129" s="108"/>
      <c r="W129" s="108"/>
      <c r="X129" s="108"/>
      <c r="Y129" s="108"/>
      <c r="Z129" s="108"/>
      <c r="AA129" s="108"/>
      <c r="AB129" s="108"/>
      <c r="AC129" s="108"/>
      <c r="AD129" s="108"/>
      <c r="AE129" s="108"/>
      <c r="AF129" s="108"/>
      <c r="AG129" s="108"/>
      <c r="AH129" s="108"/>
      <c r="AI129" s="108"/>
      <c r="AJ129" s="108"/>
      <c r="AK129" s="108"/>
      <c r="AL129" s="108"/>
      <c r="AM129" s="108"/>
      <c r="AN129" s="108"/>
      <c r="AO129" s="108"/>
      <c r="AP129" s="108"/>
      <c r="AQ129" s="109"/>
      <c r="AR129" s="125"/>
      <c r="AS129" s="96"/>
      <c r="AT129" s="96"/>
      <c r="AU129" s="96"/>
      <c r="AV129" s="96"/>
      <c r="AW129" s="96"/>
      <c r="AX129" s="96"/>
      <c r="AY129" s="96"/>
      <c r="AZ129" s="96"/>
      <c r="BA129" s="96"/>
      <c r="BB129" s="96"/>
      <c r="BC129" s="96"/>
      <c r="BD129" s="96"/>
      <c r="BE129" s="96"/>
      <c r="BF129" s="96"/>
      <c r="BG129" s="96"/>
      <c r="BH129" s="96"/>
      <c r="BI129" s="96"/>
      <c r="BJ129" s="96"/>
      <c r="BK129" s="96"/>
      <c r="BL129" s="96"/>
      <c r="BM129" s="96"/>
      <c r="BN129" s="96"/>
      <c r="BO129" s="96"/>
      <c r="BP129" s="96"/>
      <c r="BQ129" s="96"/>
      <c r="BR129" s="96"/>
      <c r="BS129" s="96"/>
      <c r="BT129" s="126"/>
    </row>
    <row r="130" spans="1:72" s="100" customFormat="1" ht="20.25" customHeight="1">
      <c r="A130" s="127" t="s">
        <v>228</v>
      </c>
      <c r="B130" s="107"/>
      <c r="C130" s="107"/>
      <c r="D130" s="107"/>
      <c r="E130" s="107"/>
      <c r="F130" s="107"/>
      <c r="G130" s="128"/>
      <c r="H130" s="108"/>
      <c r="I130" s="131"/>
      <c r="J130" s="131"/>
      <c r="K130" s="131"/>
      <c r="L130" s="131"/>
      <c r="M130" s="131"/>
      <c r="N130" s="131"/>
      <c r="O130" s="131"/>
      <c r="P130" s="131"/>
      <c r="Q130" s="131"/>
      <c r="R130" s="131"/>
      <c r="S130" s="131"/>
      <c r="T130" s="131"/>
      <c r="U130" s="131" t="s">
        <v>674</v>
      </c>
      <c r="V130" s="131"/>
      <c r="W130" s="131"/>
      <c r="X130" s="131"/>
      <c r="Y130" s="131"/>
      <c r="Z130" s="131"/>
      <c r="AA130" s="131"/>
      <c r="AB130" s="131"/>
      <c r="AC130" s="131"/>
      <c r="AD130" s="131"/>
      <c r="AE130" s="131"/>
      <c r="AF130" s="131"/>
      <c r="AG130" s="131"/>
      <c r="AH130" s="131"/>
      <c r="AI130" s="131"/>
      <c r="AJ130" s="131"/>
      <c r="AK130" s="131"/>
      <c r="AL130" s="108"/>
      <c r="AM130" s="108"/>
      <c r="AN130" s="108"/>
      <c r="AO130" s="108"/>
      <c r="AP130" s="108"/>
      <c r="AQ130" s="109"/>
      <c r="AR130" s="125"/>
      <c r="AS130" s="96"/>
      <c r="AT130" s="96"/>
      <c r="AU130" s="96"/>
      <c r="AV130" s="96"/>
      <c r="AW130" s="96"/>
      <c r="AX130" s="96"/>
      <c r="AY130" s="96"/>
      <c r="AZ130" s="96"/>
      <c r="BA130" s="96"/>
      <c r="BB130" s="96"/>
      <c r="BC130" s="96"/>
      <c r="BD130" s="96"/>
      <c r="BE130" s="96"/>
      <c r="BF130" s="96"/>
      <c r="BG130" s="96"/>
      <c r="BH130" s="96"/>
      <c r="BI130" s="96"/>
      <c r="BJ130" s="96"/>
      <c r="BK130" s="96"/>
      <c r="BL130" s="96"/>
      <c r="BM130" s="96"/>
      <c r="BN130" s="96"/>
      <c r="BO130" s="96"/>
      <c r="BP130" s="96"/>
      <c r="BQ130" s="96"/>
      <c r="BR130" s="96"/>
      <c r="BS130" s="96"/>
      <c r="BT130" s="126"/>
    </row>
    <row r="131" spans="1:72" s="100" customFormat="1" ht="7.5" customHeight="1">
      <c r="A131" s="127"/>
      <c r="B131" s="107"/>
      <c r="C131" s="107"/>
      <c r="D131" s="107"/>
      <c r="E131" s="107"/>
      <c r="F131" s="107"/>
      <c r="G131" s="128"/>
      <c r="H131" s="108"/>
      <c r="I131" s="131"/>
      <c r="J131" s="131"/>
      <c r="K131" s="131"/>
      <c r="L131" s="131"/>
      <c r="M131" s="131"/>
      <c r="N131" s="131"/>
      <c r="O131" s="131"/>
      <c r="P131" s="131"/>
      <c r="Q131" s="131"/>
      <c r="R131" s="131"/>
      <c r="S131" s="131"/>
      <c r="T131" s="131"/>
      <c r="U131" s="131"/>
      <c r="V131" s="131"/>
      <c r="W131" s="131"/>
      <c r="X131" s="131"/>
      <c r="Y131" s="131"/>
      <c r="Z131" s="131"/>
      <c r="AA131" s="131"/>
      <c r="AB131" s="131"/>
      <c r="AC131" s="131"/>
      <c r="AD131" s="131"/>
      <c r="AE131" s="131"/>
      <c r="AF131" s="131"/>
      <c r="AG131" s="131"/>
      <c r="AH131" s="131"/>
      <c r="AI131" s="131"/>
      <c r="AJ131" s="131"/>
      <c r="AK131" s="131"/>
      <c r="AL131" s="108"/>
      <c r="AM131" s="108"/>
      <c r="AN131" s="108"/>
      <c r="AO131" s="108"/>
      <c r="AP131" s="108"/>
      <c r="AQ131" s="109"/>
      <c r="AR131" s="125"/>
      <c r="AS131" s="96"/>
      <c r="AT131" s="96"/>
      <c r="AU131" s="96"/>
      <c r="AV131" s="96"/>
      <c r="AW131" s="96"/>
      <c r="AX131" s="96"/>
      <c r="AY131" s="96"/>
      <c r="AZ131" s="96"/>
      <c r="BA131" s="96"/>
      <c r="BB131" s="96"/>
      <c r="BC131" s="96"/>
      <c r="BD131" s="96"/>
      <c r="BE131" s="96"/>
      <c r="BF131" s="96"/>
      <c r="BG131" s="96"/>
      <c r="BH131" s="96"/>
      <c r="BI131" s="96"/>
      <c r="BJ131" s="96"/>
      <c r="BK131" s="96"/>
      <c r="BL131" s="96"/>
      <c r="BM131" s="96"/>
      <c r="BN131" s="96"/>
      <c r="BO131" s="96"/>
      <c r="BP131" s="96"/>
      <c r="BQ131" s="96"/>
      <c r="BR131" s="96"/>
      <c r="BS131" s="96"/>
      <c r="BT131" s="126"/>
    </row>
    <row r="132" spans="1:72" s="100" customFormat="1" ht="20.25" customHeight="1">
      <c r="A132" s="106"/>
      <c r="B132" s="107"/>
      <c r="C132" s="107"/>
      <c r="D132" s="107"/>
      <c r="E132" s="107"/>
      <c r="F132" s="107"/>
      <c r="G132" s="128"/>
      <c r="H132" s="108"/>
      <c r="I132" s="517"/>
      <c r="J132" s="518"/>
      <c r="K132" s="518"/>
      <c r="L132" s="518"/>
      <c r="M132" s="518"/>
      <c r="N132" s="518"/>
      <c r="O132" s="518"/>
      <c r="P132" s="518"/>
      <c r="Q132" s="518"/>
      <c r="R132" s="518"/>
      <c r="S132" s="518"/>
      <c r="T132" s="518"/>
      <c r="U132" s="518"/>
      <c r="V132" s="518"/>
      <c r="W132" s="518"/>
      <c r="X132" s="518"/>
      <c r="Y132" s="518"/>
      <c r="Z132" s="518"/>
      <c r="AA132" s="518"/>
      <c r="AB132" s="518"/>
      <c r="AC132" s="518"/>
      <c r="AD132" s="518"/>
      <c r="AE132" s="518"/>
      <c r="AF132" s="518"/>
      <c r="AG132" s="518"/>
      <c r="AH132" s="518"/>
      <c r="AI132" s="518"/>
      <c r="AJ132" s="518"/>
      <c r="AK132" s="519"/>
      <c r="AL132" s="108"/>
      <c r="AM132" s="108"/>
      <c r="AN132" s="108"/>
      <c r="AO132" s="108"/>
      <c r="AP132" s="108"/>
      <c r="AQ132" s="109"/>
      <c r="AR132" s="125"/>
      <c r="AS132" s="96"/>
      <c r="AT132" s="96"/>
      <c r="AU132" s="96"/>
      <c r="AV132" s="96"/>
      <c r="AW132" s="96"/>
      <c r="AX132" s="96"/>
      <c r="AY132" s="96"/>
      <c r="AZ132" s="96"/>
      <c r="BA132" s="96"/>
      <c r="BB132" s="96"/>
      <c r="BC132" s="96"/>
      <c r="BD132" s="96"/>
      <c r="BE132" s="96"/>
      <c r="BF132" s="96"/>
      <c r="BG132" s="96"/>
      <c r="BH132" s="96"/>
      <c r="BI132" s="96"/>
      <c r="BJ132" s="96"/>
      <c r="BK132" s="96"/>
      <c r="BL132" s="96"/>
      <c r="BM132" s="96"/>
      <c r="BN132" s="96"/>
      <c r="BO132" s="96"/>
      <c r="BP132" s="96"/>
      <c r="BQ132" s="96"/>
      <c r="BR132" s="96"/>
      <c r="BS132" s="96"/>
      <c r="BT132" s="126"/>
    </row>
    <row r="133" spans="1:72" s="100" customFormat="1" ht="7.5" customHeight="1">
      <c r="A133" s="106"/>
      <c r="B133" s="107"/>
      <c r="C133" s="107"/>
      <c r="D133" s="107"/>
      <c r="E133" s="107"/>
      <c r="F133" s="107"/>
      <c r="G133" s="128"/>
      <c r="H133" s="108"/>
      <c r="I133" s="131"/>
      <c r="J133" s="131"/>
      <c r="K133" s="131"/>
      <c r="L133" s="131"/>
      <c r="M133" s="131"/>
      <c r="N133" s="131"/>
      <c r="O133" s="131"/>
      <c r="P133" s="131"/>
      <c r="Q133" s="131"/>
      <c r="R133" s="131"/>
      <c r="S133" s="131"/>
      <c r="T133" s="131"/>
      <c r="U133" s="131"/>
      <c r="V133" s="131"/>
      <c r="W133" s="131"/>
      <c r="X133" s="131"/>
      <c r="Y133" s="131"/>
      <c r="Z133" s="131"/>
      <c r="AA133" s="131"/>
      <c r="AB133" s="131"/>
      <c r="AC133" s="131"/>
      <c r="AD133" s="131"/>
      <c r="AE133" s="131"/>
      <c r="AF133" s="131"/>
      <c r="AG133" s="131"/>
      <c r="AH133" s="131"/>
      <c r="AI133" s="131"/>
      <c r="AJ133" s="131"/>
      <c r="AK133" s="131"/>
      <c r="AL133" s="108"/>
      <c r="AM133" s="108"/>
      <c r="AN133" s="108"/>
      <c r="AO133" s="108"/>
      <c r="AP133" s="108"/>
      <c r="AQ133" s="109"/>
      <c r="AR133" s="125"/>
      <c r="AS133" s="96"/>
      <c r="AT133" s="96"/>
      <c r="AU133" s="96"/>
      <c r="AV133" s="96"/>
      <c r="AW133" s="96"/>
      <c r="AX133" s="96"/>
      <c r="AY133" s="96"/>
      <c r="AZ133" s="96"/>
      <c r="BA133" s="96"/>
      <c r="BB133" s="96"/>
      <c r="BC133" s="96"/>
      <c r="BD133" s="96"/>
      <c r="BE133" s="96"/>
      <c r="BF133" s="96"/>
      <c r="BG133" s="96"/>
      <c r="BH133" s="96"/>
      <c r="BI133" s="96"/>
      <c r="BJ133" s="96"/>
      <c r="BK133" s="96"/>
      <c r="BL133" s="96"/>
      <c r="BM133" s="96"/>
      <c r="BN133" s="96"/>
      <c r="BO133" s="96"/>
      <c r="BP133" s="96"/>
      <c r="BQ133" s="96"/>
      <c r="BR133" s="96"/>
      <c r="BS133" s="96"/>
      <c r="BT133" s="126"/>
    </row>
    <row r="134" spans="1:72" s="100" customFormat="1" ht="20.25" customHeight="1">
      <c r="A134" s="106"/>
      <c r="B134" s="107"/>
      <c r="C134" s="107"/>
      <c r="D134" s="107"/>
      <c r="E134" s="107"/>
      <c r="F134" s="107"/>
      <c r="G134" s="128"/>
      <c r="H134" s="108"/>
      <c r="I134" s="108" t="s">
        <v>431</v>
      </c>
      <c r="J134" s="108"/>
      <c r="K134" s="108"/>
      <c r="L134" s="108"/>
      <c r="M134" s="108"/>
      <c r="N134" s="108"/>
      <c r="O134" s="108"/>
      <c r="P134" s="108"/>
      <c r="Q134" s="108"/>
      <c r="R134" s="108"/>
      <c r="S134" s="108"/>
      <c r="T134" s="108"/>
      <c r="U134" s="108"/>
      <c r="V134" s="108"/>
      <c r="W134" s="108"/>
      <c r="X134" s="108"/>
      <c r="Y134" s="108"/>
      <c r="Z134" s="108"/>
      <c r="AA134" s="108"/>
      <c r="AB134" s="108"/>
      <c r="AC134" s="108"/>
      <c r="AD134" s="108"/>
      <c r="AE134" s="108"/>
      <c r="AF134" s="108"/>
      <c r="AG134" s="108"/>
      <c r="AH134" s="108"/>
      <c r="AI134" s="108"/>
      <c r="AJ134" s="108"/>
      <c r="AK134" s="108"/>
      <c r="AL134" s="108"/>
      <c r="AM134" s="108"/>
      <c r="AN134" s="108"/>
      <c r="AO134" s="108"/>
      <c r="AP134" s="108"/>
      <c r="AQ134" s="109"/>
      <c r="AR134" s="125"/>
      <c r="AS134" s="96"/>
      <c r="AT134" s="96"/>
      <c r="AU134" s="96"/>
      <c r="AV134" s="96"/>
      <c r="AW134" s="96"/>
      <c r="AX134" s="96"/>
      <c r="AY134" s="96"/>
      <c r="AZ134" s="96"/>
      <c r="BA134" s="96"/>
      <c r="BB134" s="96"/>
      <c r="BC134" s="96"/>
      <c r="BD134" s="96"/>
      <c r="BE134" s="96"/>
      <c r="BF134" s="96"/>
      <c r="BG134" s="96"/>
      <c r="BH134" s="96"/>
      <c r="BI134" s="96"/>
      <c r="BJ134" s="96"/>
      <c r="BK134" s="96"/>
      <c r="BL134" s="96"/>
      <c r="BM134" s="96"/>
      <c r="BN134" s="96"/>
      <c r="BO134" s="96"/>
      <c r="BP134" s="96"/>
      <c r="BQ134" s="96"/>
      <c r="BR134" s="96"/>
      <c r="BS134" s="96"/>
      <c r="BT134" s="126"/>
    </row>
    <row r="135" spans="1:72" s="100" customFormat="1" ht="20.25" customHeight="1">
      <c r="A135" s="106"/>
      <c r="B135" s="107"/>
      <c r="C135" s="107"/>
      <c r="D135" s="107"/>
      <c r="E135" s="107"/>
      <c r="F135" s="107"/>
      <c r="G135" s="128"/>
      <c r="H135" s="108"/>
      <c r="I135" s="108" t="s">
        <v>432</v>
      </c>
      <c r="J135" s="108"/>
      <c r="K135" s="108"/>
      <c r="L135" s="108"/>
      <c r="M135" s="108"/>
      <c r="N135" s="108"/>
      <c r="O135" s="108"/>
      <c r="P135" s="108"/>
      <c r="Q135" s="108"/>
      <c r="R135" s="108"/>
      <c r="S135" s="108"/>
      <c r="T135" s="108"/>
      <c r="U135" s="108"/>
      <c r="V135" s="108"/>
      <c r="W135" s="108"/>
      <c r="X135" s="108"/>
      <c r="Y135" s="108"/>
      <c r="Z135" s="108"/>
      <c r="AA135" s="108"/>
      <c r="AB135" s="108"/>
      <c r="AC135" s="108"/>
      <c r="AD135" s="108"/>
      <c r="AE135" s="108"/>
      <c r="AF135" s="108"/>
      <c r="AG135" s="108"/>
      <c r="AH135" s="108"/>
      <c r="AI135" s="108"/>
      <c r="AJ135" s="108"/>
      <c r="AK135" s="108"/>
      <c r="AL135" s="108"/>
      <c r="AM135" s="108"/>
      <c r="AN135" s="108"/>
      <c r="AO135" s="108"/>
      <c r="AP135" s="108"/>
      <c r="AQ135" s="109"/>
      <c r="AR135" s="125"/>
      <c r="AS135" s="96"/>
      <c r="AT135" s="96"/>
      <c r="AU135" s="96"/>
      <c r="AV135" s="96"/>
      <c r="AW135" s="96"/>
      <c r="AX135" s="96"/>
      <c r="AY135" s="96"/>
      <c r="AZ135" s="96"/>
      <c r="BA135" s="96"/>
      <c r="BB135" s="96"/>
      <c r="BC135" s="96"/>
      <c r="BD135" s="96"/>
      <c r="BE135" s="96"/>
      <c r="BF135" s="96"/>
      <c r="BG135" s="96"/>
      <c r="BH135" s="96"/>
      <c r="BI135" s="96"/>
      <c r="BJ135" s="96"/>
      <c r="BK135" s="96"/>
      <c r="BL135" s="96"/>
      <c r="BM135" s="96"/>
      <c r="BN135" s="96"/>
      <c r="BO135" s="96"/>
      <c r="BP135" s="96"/>
      <c r="BQ135" s="96"/>
      <c r="BR135" s="96"/>
      <c r="BS135" s="96"/>
      <c r="BT135" s="126"/>
    </row>
    <row r="136" spans="1:72" s="100" customFormat="1" ht="20.25" customHeight="1">
      <c r="A136" s="106"/>
      <c r="B136" s="107"/>
      <c r="C136" s="107"/>
      <c r="D136" s="107"/>
      <c r="E136" s="107"/>
      <c r="F136" s="107"/>
      <c r="G136" s="128"/>
      <c r="H136" s="108"/>
      <c r="I136" s="108" t="s">
        <v>433</v>
      </c>
      <c r="J136" s="108"/>
      <c r="K136" s="108"/>
      <c r="L136" s="108"/>
      <c r="M136" s="108"/>
      <c r="N136" s="108"/>
      <c r="O136" s="108"/>
      <c r="P136" s="108"/>
      <c r="Q136" s="108"/>
      <c r="R136" s="108"/>
      <c r="S136" s="108"/>
      <c r="T136" s="108"/>
      <c r="U136" s="108"/>
      <c r="V136" s="108"/>
      <c r="W136" s="108"/>
      <c r="X136" s="108"/>
      <c r="Y136" s="108"/>
      <c r="Z136" s="108"/>
      <c r="AA136" s="108"/>
      <c r="AB136" s="108"/>
      <c r="AC136" s="108"/>
      <c r="AD136" s="108"/>
      <c r="AE136" s="108"/>
      <c r="AF136" s="108"/>
      <c r="AG136" s="108"/>
      <c r="AH136" s="108"/>
      <c r="AI136" s="108"/>
      <c r="AJ136" s="108"/>
      <c r="AK136" s="108"/>
      <c r="AL136" s="108"/>
      <c r="AM136" s="108"/>
      <c r="AN136" s="108"/>
      <c r="AO136" s="108"/>
      <c r="AP136" s="108"/>
      <c r="AQ136" s="109"/>
      <c r="AR136" s="125"/>
      <c r="AS136" s="96"/>
      <c r="AT136" s="96"/>
      <c r="AU136" s="96"/>
      <c r="AV136" s="96"/>
      <c r="AW136" s="96"/>
      <c r="AX136" s="96"/>
      <c r="AY136" s="96"/>
      <c r="AZ136" s="96"/>
      <c r="BA136" s="96"/>
      <c r="BB136" s="96"/>
      <c r="BC136" s="96"/>
      <c r="BD136" s="96"/>
      <c r="BE136" s="96"/>
      <c r="BF136" s="96"/>
      <c r="BG136" s="96"/>
      <c r="BH136" s="96"/>
      <c r="BI136" s="96"/>
      <c r="BJ136" s="96"/>
      <c r="BK136" s="96"/>
      <c r="BL136" s="96"/>
      <c r="BM136" s="96"/>
      <c r="BN136" s="96"/>
      <c r="BO136" s="96"/>
      <c r="BP136" s="96"/>
      <c r="BQ136" s="96"/>
      <c r="BR136" s="96"/>
      <c r="BS136" s="96"/>
      <c r="BT136" s="126"/>
    </row>
    <row r="137" spans="1:72" s="100" customFormat="1" ht="7.5" customHeight="1">
      <c r="A137" s="106"/>
      <c r="B137" s="107"/>
      <c r="C137" s="107"/>
      <c r="D137" s="107"/>
      <c r="E137" s="107"/>
      <c r="F137" s="107"/>
      <c r="G137" s="128"/>
      <c r="H137" s="108"/>
      <c r="I137" s="108"/>
      <c r="J137" s="108"/>
      <c r="K137" s="108"/>
      <c r="L137" s="108"/>
      <c r="M137" s="108"/>
      <c r="N137" s="108"/>
      <c r="O137" s="108"/>
      <c r="P137" s="108"/>
      <c r="Q137" s="108"/>
      <c r="R137" s="108"/>
      <c r="S137" s="108"/>
      <c r="T137" s="108"/>
      <c r="U137" s="108"/>
      <c r="V137" s="108"/>
      <c r="W137" s="108"/>
      <c r="X137" s="108"/>
      <c r="Y137" s="108"/>
      <c r="Z137" s="108"/>
      <c r="AA137" s="108"/>
      <c r="AB137" s="108"/>
      <c r="AC137" s="108"/>
      <c r="AD137" s="108"/>
      <c r="AE137" s="108"/>
      <c r="AF137" s="108"/>
      <c r="AG137" s="108"/>
      <c r="AH137" s="108"/>
      <c r="AI137" s="108"/>
      <c r="AJ137" s="108"/>
      <c r="AK137" s="108"/>
      <c r="AL137" s="108"/>
      <c r="AM137" s="108"/>
      <c r="AN137" s="108"/>
      <c r="AO137" s="108"/>
      <c r="AP137" s="108"/>
      <c r="AQ137" s="109"/>
      <c r="AR137" s="125"/>
      <c r="AS137" s="96"/>
      <c r="AT137" s="96"/>
      <c r="AU137" s="96"/>
      <c r="AV137" s="96"/>
      <c r="AW137" s="96"/>
      <c r="AX137" s="96"/>
      <c r="AY137" s="96"/>
      <c r="AZ137" s="96"/>
      <c r="BA137" s="96"/>
      <c r="BB137" s="96"/>
      <c r="BC137" s="96"/>
      <c r="BD137" s="96"/>
      <c r="BE137" s="96"/>
      <c r="BF137" s="96"/>
      <c r="BG137" s="96"/>
      <c r="BH137" s="96"/>
      <c r="BI137" s="96"/>
      <c r="BJ137" s="96"/>
      <c r="BK137" s="96"/>
      <c r="BL137" s="96"/>
      <c r="BM137" s="96"/>
      <c r="BN137" s="96"/>
      <c r="BO137" s="96"/>
      <c r="BP137" s="96"/>
      <c r="BQ137" s="96"/>
      <c r="BR137" s="96"/>
      <c r="BS137" s="96"/>
      <c r="BT137" s="126"/>
    </row>
    <row r="138" spans="1:72" s="100" customFormat="1" ht="20.25" customHeight="1">
      <c r="A138" s="520" t="s">
        <v>434</v>
      </c>
      <c r="B138" s="521"/>
      <c r="C138" s="521"/>
      <c r="D138" s="521"/>
      <c r="E138" s="521"/>
      <c r="F138" s="521"/>
      <c r="G138" s="522"/>
      <c r="H138" s="108"/>
      <c r="I138" s="517"/>
      <c r="J138" s="518"/>
      <c r="K138" s="518"/>
      <c r="L138" s="518"/>
      <c r="M138" s="518"/>
      <c r="N138" s="518"/>
      <c r="O138" s="518"/>
      <c r="P138" s="518"/>
      <c r="Q138" s="518"/>
      <c r="R138" s="518"/>
      <c r="S138" s="518"/>
      <c r="T138" s="518"/>
      <c r="U138" s="518"/>
      <c r="V138" s="518"/>
      <c r="W138" s="518"/>
      <c r="X138" s="518"/>
      <c r="Y138" s="518"/>
      <c r="Z138" s="518"/>
      <c r="AA138" s="518"/>
      <c r="AB138" s="518"/>
      <c r="AC138" s="518"/>
      <c r="AD138" s="518"/>
      <c r="AE138" s="518"/>
      <c r="AF138" s="518"/>
      <c r="AG138" s="518"/>
      <c r="AH138" s="518"/>
      <c r="AI138" s="518"/>
      <c r="AJ138" s="518"/>
      <c r="AK138" s="519"/>
      <c r="AL138" s="108"/>
      <c r="AM138" s="108"/>
      <c r="AN138" s="108"/>
      <c r="AO138" s="108"/>
      <c r="AP138" s="108"/>
      <c r="AQ138" s="109"/>
      <c r="AR138" s="125"/>
      <c r="AS138" s="96"/>
      <c r="AT138" s="96"/>
      <c r="AU138" s="96"/>
      <c r="AV138" s="96"/>
      <c r="AW138" s="96"/>
      <c r="AX138" s="96"/>
      <c r="AY138" s="96"/>
      <c r="AZ138" s="96"/>
      <c r="BA138" s="96"/>
      <c r="BB138" s="96"/>
      <c r="BC138" s="96"/>
      <c r="BD138" s="96"/>
      <c r="BE138" s="96"/>
      <c r="BF138" s="96"/>
      <c r="BG138" s="96"/>
      <c r="BH138" s="96"/>
      <c r="BI138" s="96"/>
      <c r="BJ138" s="96"/>
      <c r="BK138" s="96"/>
      <c r="BL138" s="96"/>
      <c r="BM138" s="96"/>
      <c r="BN138" s="96"/>
      <c r="BO138" s="96"/>
      <c r="BP138" s="96"/>
      <c r="BQ138" s="96"/>
      <c r="BR138" s="96"/>
      <c r="BS138" s="96"/>
      <c r="BT138" s="126"/>
    </row>
    <row r="139" spans="1:72" s="100" customFormat="1" ht="7.5" customHeight="1">
      <c r="A139" s="106"/>
      <c r="B139" s="107"/>
      <c r="C139" s="107"/>
      <c r="D139" s="107"/>
      <c r="E139" s="107"/>
      <c r="F139" s="107"/>
      <c r="G139" s="128"/>
      <c r="H139" s="108"/>
      <c r="I139" s="131"/>
      <c r="J139" s="131"/>
      <c r="K139" s="131"/>
      <c r="L139" s="131"/>
      <c r="M139" s="131"/>
      <c r="N139" s="131"/>
      <c r="O139" s="131"/>
      <c r="P139" s="131"/>
      <c r="Q139" s="131"/>
      <c r="R139" s="131"/>
      <c r="S139" s="131"/>
      <c r="T139" s="131"/>
      <c r="U139" s="131"/>
      <c r="V139" s="131"/>
      <c r="W139" s="131"/>
      <c r="X139" s="131"/>
      <c r="Y139" s="131"/>
      <c r="Z139" s="131"/>
      <c r="AA139" s="131"/>
      <c r="AB139" s="131"/>
      <c r="AC139" s="131"/>
      <c r="AD139" s="131"/>
      <c r="AE139" s="131"/>
      <c r="AF139" s="131"/>
      <c r="AG139" s="131"/>
      <c r="AH139" s="131"/>
      <c r="AI139" s="131"/>
      <c r="AJ139" s="131"/>
      <c r="AK139" s="131"/>
      <c r="AL139" s="108"/>
      <c r="AM139" s="108"/>
      <c r="AN139" s="108"/>
      <c r="AO139" s="108"/>
      <c r="AP139" s="108"/>
      <c r="AQ139" s="109"/>
      <c r="AR139" s="125"/>
      <c r="AS139" s="96"/>
      <c r="AT139" s="96"/>
      <c r="AU139" s="96"/>
      <c r="AV139" s="96"/>
      <c r="AW139" s="96"/>
      <c r="AX139" s="96"/>
      <c r="AY139" s="96"/>
      <c r="AZ139" s="96"/>
      <c r="BA139" s="96"/>
      <c r="BB139" s="96"/>
      <c r="BC139" s="96"/>
      <c r="BD139" s="96"/>
      <c r="BE139" s="96"/>
      <c r="BF139" s="96"/>
      <c r="BG139" s="96"/>
      <c r="BH139" s="96"/>
      <c r="BI139" s="96"/>
      <c r="BJ139" s="96"/>
      <c r="BK139" s="96"/>
      <c r="BL139" s="96"/>
      <c r="BM139" s="96"/>
      <c r="BN139" s="96"/>
      <c r="BO139" s="96"/>
      <c r="BP139" s="96"/>
      <c r="BQ139" s="96"/>
      <c r="BR139" s="96"/>
      <c r="BS139" s="96"/>
      <c r="BT139" s="126"/>
    </row>
    <row r="140" spans="1:72" s="100" customFormat="1" ht="20.25" customHeight="1">
      <c r="A140" s="319" t="s">
        <v>435</v>
      </c>
      <c r="B140" s="107"/>
      <c r="C140" s="107"/>
      <c r="D140" s="107"/>
      <c r="E140" s="107"/>
      <c r="F140" s="107"/>
      <c r="G140" s="128"/>
      <c r="H140" s="108"/>
      <c r="I140" s="108"/>
      <c r="J140" s="108"/>
      <c r="K140" s="108"/>
      <c r="L140" s="108"/>
      <c r="M140" s="108"/>
      <c r="N140" s="523" t="s">
        <v>436</v>
      </c>
      <c r="O140" s="523"/>
      <c r="P140" s="523"/>
      <c r="Q140" s="523"/>
      <c r="R140" s="523"/>
      <c r="S140" s="523"/>
      <c r="T140" s="523"/>
      <c r="U140" s="523"/>
      <c r="V140" s="523"/>
      <c r="W140" s="523"/>
      <c r="X140" s="523"/>
      <c r="Y140" s="523"/>
      <c r="Z140" s="523"/>
      <c r="AA140" s="523"/>
      <c r="AB140" s="523"/>
      <c r="AC140" s="523"/>
      <c r="AD140" s="523"/>
      <c r="AE140" s="523"/>
      <c r="AF140" s="523"/>
      <c r="AG140" s="523"/>
      <c r="AH140" s="523"/>
      <c r="AI140" s="523"/>
      <c r="AJ140" s="523"/>
      <c r="AK140" s="523"/>
      <c r="AL140" s="523"/>
      <c r="AM140" s="523"/>
      <c r="AN140" s="523"/>
      <c r="AO140" s="523"/>
      <c r="AP140" s="523"/>
      <c r="AQ140" s="524"/>
      <c r="AR140" s="125"/>
      <c r="AS140" s="96"/>
      <c r="AT140" s="96"/>
      <c r="AU140" s="96"/>
      <c r="AV140" s="96"/>
      <c r="AW140" s="96"/>
      <c r="AX140" s="96"/>
      <c r="AY140" s="96"/>
      <c r="AZ140" s="96"/>
      <c r="BA140" s="96"/>
      <c r="BB140" s="96"/>
      <c r="BC140" s="96"/>
      <c r="BD140" s="96"/>
      <c r="BE140" s="96"/>
      <c r="BF140" s="96"/>
      <c r="BG140" s="96"/>
      <c r="BH140" s="96"/>
      <c r="BI140" s="96"/>
      <c r="BJ140" s="96"/>
      <c r="BK140" s="96"/>
      <c r="BL140" s="96"/>
      <c r="BM140" s="96"/>
      <c r="BN140" s="96"/>
      <c r="BO140" s="96"/>
      <c r="BP140" s="96"/>
      <c r="BQ140" s="96"/>
      <c r="BR140" s="96"/>
      <c r="BS140" s="96"/>
      <c r="BT140" s="126"/>
    </row>
    <row r="141" spans="1:72" s="100" customFormat="1" ht="7.5" customHeight="1">
      <c r="A141" s="106"/>
      <c r="B141" s="107"/>
      <c r="C141" s="107"/>
      <c r="D141" s="107"/>
      <c r="E141" s="107"/>
      <c r="F141" s="107"/>
      <c r="G141" s="128"/>
      <c r="H141" s="108"/>
      <c r="I141" s="108"/>
      <c r="J141" s="108"/>
      <c r="K141" s="108"/>
      <c r="L141" s="108"/>
      <c r="M141" s="108"/>
      <c r="N141" s="523"/>
      <c r="O141" s="523"/>
      <c r="P141" s="523"/>
      <c r="Q141" s="523"/>
      <c r="R141" s="523"/>
      <c r="S141" s="523"/>
      <c r="T141" s="523"/>
      <c r="U141" s="523"/>
      <c r="V141" s="523"/>
      <c r="W141" s="523"/>
      <c r="X141" s="523"/>
      <c r="Y141" s="523"/>
      <c r="Z141" s="523"/>
      <c r="AA141" s="523"/>
      <c r="AB141" s="523"/>
      <c r="AC141" s="523"/>
      <c r="AD141" s="523"/>
      <c r="AE141" s="523"/>
      <c r="AF141" s="523"/>
      <c r="AG141" s="523"/>
      <c r="AH141" s="523"/>
      <c r="AI141" s="523"/>
      <c r="AJ141" s="523"/>
      <c r="AK141" s="523"/>
      <c r="AL141" s="523"/>
      <c r="AM141" s="523"/>
      <c r="AN141" s="523"/>
      <c r="AO141" s="523"/>
      <c r="AP141" s="523"/>
      <c r="AQ141" s="524"/>
      <c r="AR141" s="125"/>
      <c r="AS141" s="96"/>
      <c r="AT141" s="96"/>
      <c r="AU141" s="96"/>
      <c r="AV141" s="96"/>
      <c r="AW141" s="96"/>
      <c r="AX141" s="96"/>
      <c r="AY141" s="96"/>
      <c r="AZ141" s="96"/>
      <c r="BA141" s="96"/>
      <c r="BB141" s="96"/>
      <c r="BC141" s="96"/>
      <c r="BD141" s="96"/>
      <c r="BE141" s="96"/>
      <c r="BF141" s="96"/>
      <c r="BG141" s="96"/>
      <c r="BH141" s="96"/>
      <c r="BI141" s="96"/>
      <c r="BJ141" s="96"/>
      <c r="BK141" s="96"/>
      <c r="BL141" s="96"/>
      <c r="BM141" s="96"/>
      <c r="BN141" s="96"/>
      <c r="BO141" s="96"/>
      <c r="BP141" s="96"/>
      <c r="BQ141" s="96"/>
      <c r="BR141" s="96"/>
      <c r="BS141" s="96"/>
      <c r="BT141" s="126"/>
    </row>
    <row r="142" spans="1:72" s="100" customFormat="1" ht="20.25" customHeight="1">
      <c r="A142" s="106"/>
      <c r="B142" s="107"/>
      <c r="C142" s="107"/>
      <c r="D142" s="107"/>
      <c r="E142" s="107"/>
      <c r="F142" s="107"/>
      <c r="G142" s="128"/>
      <c r="H142" s="108"/>
      <c r="I142" s="517"/>
      <c r="J142" s="518"/>
      <c r="K142" s="518"/>
      <c r="L142" s="518"/>
      <c r="M142" s="518"/>
      <c r="N142" s="518"/>
      <c r="O142" s="518"/>
      <c r="P142" s="518"/>
      <c r="Q142" s="518"/>
      <c r="R142" s="518"/>
      <c r="S142" s="518"/>
      <c r="T142" s="518"/>
      <c r="U142" s="518"/>
      <c r="V142" s="518"/>
      <c r="W142" s="518"/>
      <c r="X142" s="518"/>
      <c r="Y142" s="518"/>
      <c r="Z142" s="518"/>
      <c r="AA142" s="518"/>
      <c r="AB142" s="518"/>
      <c r="AC142" s="518"/>
      <c r="AD142" s="518"/>
      <c r="AE142" s="518"/>
      <c r="AF142" s="518"/>
      <c r="AG142" s="518"/>
      <c r="AH142" s="518"/>
      <c r="AI142" s="518"/>
      <c r="AJ142" s="518"/>
      <c r="AK142" s="519"/>
      <c r="AL142" s="108"/>
      <c r="AM142" s="108"/>
      <c r="AN142" s="108"/>
      <c r="AO142" s="108"/>
      <c r="AP142" s="108"/>
      <c r="AQ142" s="109"/>
      <c r="AR142" s="125"/>
      <c r="AS142" s="96"/>
      <c r="AT142" s="96"/>
      <c r="AU142" s="96"/>
      <c r="AV142" s="96"/>
      <c r="AW142" s="96"/>
      <c r="AX142" s="96"/>
      <c r="AY142" s="96"/>
      <c r="AZ142" s="96"/>
      <c r="BA142" s="96"/>
      <c r="BB142" s="96"/>
      <c r="BC142" s="96"/>
      <c r="BD142" s="96"/>
      <c r="BE142" s="96"/>
      <c r="BF142" s="96"/>
      <c r="BG142" s="96"/>
      <c r="BH142" s="96"/>
      <c r="BI142" s="96"/>
      <c r="BJ142" s="96"/>
      <c r="BK142" s="96"/>
      <c r="BL142" s="96"/>
      <c r="BM142" s="96"/>
      <c r="BN142" s="96"/>
      <c r="BO142" s="96"/>
      <c r="BP142" s="96"/>
      <c r="BQ142" s="96"/>
      <c r="BR142" s="96"/>
      <c r="BS142" s="96"/>
      <c r="BT142" s="126"/>
    </row>
    <row r="143" spans="1:72" s="100" customFormat="1" ht="7.5" customHeight="1">
      <c r="A143" s="106"/>
      <c r="B143" s="107"/>
      <c r="C143" s="107"/>
      <c r="D143" s="107"/>
      <c r="E143" s="107"/>
      <c r="F143" s="107"/>
      <c r="G143" s="128"/>
      <c r="H143" s="108"/>
      <c r="I143" s="131"/>
      <c r="J143" s="131"/>
      <c r="K143" s="131"/>
      <c r="L143" s="131"/>
      <c r="M143" s="131"/>
      <c r="N143" s="131"/>
      <c r="O143" s="131"/>
      <c r="P143" s="131"/>
      <c r="Q143" s="131"/>
      <c r="R143" s="131"/>
      <c r="S143" s="131"/>
      <c r="T143" s="131"/>
      <c r="U143" s="131"/>
      <c r="V143" s="131"/>
      <c r="W143" s="131"/>
      <c r="X143" s="131"/>
      <c r="Y143" s="131"/>
      <c r="Z143" s="131"/>
      <c r="AA143" s="131"/>
      <c r="AB143" s="131"/>
      <c r="AC143" s="131"/>
      <c r="AD143" s="131"/>
      <c r="AE143" s="131"/>
      <c r="AF143" s="131"/>
      <c r="AG143" s="131"/>
      <c r="AH143" s="131"/>
      <c r="AI143" s="131"/>
      <c r="AJ143" s="131"/>
      <c r="AK143" s="131"/>
      <c r="AL143" s="108"/>
      <c r="AM143" s="108"/>
      <c r="AN143" s="108"/>
      <c r="AO143" s="108"/>
      <c r="AP143" s="108"/>
      <c r="AQ143" s="109"/>
      <c r="AR143" s="125"/>
      <c r="AS143" s="96"/>
      <c r="AT143" s="96"/>
      <c r="AU143" s="96"/>
      <c r="AV143" s="96"/>
      <c r="AW143" s="96"/>
      <c r="AX143" s="96"/>
      <c r="AY143" s="96"/>
      <c r="AZ143" s="96"/>
      <c r="BA143" s="96"/>
      <c r="BB143" s="96"/>
      <c r="BC143" s="96"/>
      <c r="BD143" s="96"/>
      <c r="BE143" s="96"/>
      <c r="BF143" s="96"/>
      <c r="BG143" s="96"/>
      <c r="BH143" s="96"/>
      <c r="BI143" s="96"/>
      <c r="BJ143" s="96"/>
      <c r="BK143" s="96"/>
      <c r="BL143" s="96"/>
      <c r="BM143" s="96"/>
      <c r="BN143" s="96"/>
      <c r="BO143" s="96"/>
      <c r="BP143" s="96"/>
      <c r="BQ143" s="96"/>
      <c r="BR143" s="96"/>
      <c r="BS143" s="96"/>
      <c r="BT143" s="126"/>
    </row>
    <row r="144" spans="1:72" s="100" customFormat="1" ht="20.25" customHeight="1">
      <c r="A144" s="106"/>
      <c r="B144" s="107"/>
      <c r="C144" s="107"/>
      <c r="D144" s="107"/>
      <c r="E144" s="107"/>
      <c r="F144" s="107"/>
      <c r="G144" s="128"/>
      <c r="H144" s="108"/>
      <c r="I144" s="108"/>
      <c r="J144" s="108"/>
      <c r="K144" s="108"/>
      <c r="L144" s="108"/>
      <c r="M144" s="108"/>
      <c r="N144" s="523" t="s">
        <v>437</v>
      </c>
      <c r="O144" s="523"/>
      <c r="P144" s="523"/>
      <c r="Q144" s="523"/>
      <c r="R144" s="523"/>
      <c r="S144" s="523"/>
      <c r="T144" s="523"/>
      <c r="U144" s="523"/>
      <c r="V144" s="523"/>
      <c r="W144" s="523"/>
      <c r="X144" s="523"/>
      <c r="Y144" s="523"/>
      <c r="Z144" s="523"/>
      <c r="AA144" s="523"/>
      <c r="AB144" s="523"/>
      <c r="AC144" s="523"/>
      <c r="AD144" s="523"/>
      <c r="AE144" s="523"/>
      <c r="AF144" s="523"/>
      <c r="AG144" s="523"/>
      <c r="AH144" s="523"/>
      <c r="AI144" s="523"/>
      <c r="AJ144" s="523"/>
      <c r="AK144" s="523"/>
      <c r="AL144" s="523"/>
      <c r="AM144" s="523"/>
      <c r="AN144" s="523"/>
      <c r="AO144" s="523"/>
      <c r="AP144" s="523"/>
      <c r="AQ144" s="524"/>
      <c r="AR144" s="125"/>
      <c r="AS144" s="96"/>
      <c r="AT144" s="96"/>
      <c r="AU144" s="96"/>
      <c r="AV144" s="96"/>
      <c r="AW144" s="96"/>
      <c r="AX144" s="96"/>
      <c r="AY144" s="96"/>
      <c r="AZ144" s="96"/>
      <c r="BA144" s="96"/>
      <c r="BB144" s="96"/>
      <c r="BC144" s="96"/>
      <c r="BD144" s="96"/>
      <c r="BE144" s="96"/>
      <c r="BF144" s="96"/>
      <c r="BG144" s="96"/>
      <c r="BH144" s="96"/>
      <c r="BI144" s="96"/>
      <c r="BJ144" s="96"/>
      <c r="BK144" s="96"/>
      <c r="BL144" s="96"/>
      <c r="BM144" s="96"/>
      <c r="BN144" s="96"/>
      <c r="BO144" s="96"/>
      <c r="BP144" s="96"/>
      <c r="BQ144" s="96"/>
      <c r="BR144" s="96"/>
      <c r="BS144" s="96"/>
      <c r="BT144" s="126"/>
    </row>
    <row r="145" spans="1:72" s="100" customFormat="1" ht="7.5" customHeight="1">
      <c r="A145" s="106"/>
      <c r="B145" s="107"/>
      <c r="C145" s="107"/>
      <c r="D145" s="107"/>
      <c r="E145" s="107"/>
      <c r="F145" s="107"/>
      <c r="G145" s="128"/>
      <c r="H145" s="108"/>
      <c r="I145" s="108"/>
      <c r="J145" s="108"/>
      <c r="K145" s="108"/>
      <c r="L145" s="108"/>
      <c r="M145" s="108"/>
      <c r="N145" s="523"/>
      <c r="O145" s="523"/>
      <c r="P145" s="523"/>
      <c r="Q145" s="523"/>
      <c r="R145" s="523"/>
      <c r="S145" s="523"/>
      <c r="T145" s="523"/>
      <c r="U145" s="523"/>
      <c r="V145" s="523"/>
      <c r="W145" s="523"/>
      <c r="X145" s="523"/>
      <c r="Y145" s="523"/>
      <c r="Z145" s="523"/>
      <c r="AA145" s="523"/>
      <c r="AB145" s="523"/>
      <c r="AC145" s="523"/>
      <c r="AD145" s="523"/>
      <c r="AE145" s="523"/>
      <c r="AF145" s="523"/>
      <c r="AG145" s="523"/>
      <c r="AH145" s="523"/>
      <c r="AI145" s="523"/>
      <c r="AJ145" s="523"/>
      <c r="AK145" s="523"/>
      <c r="AL145" s="523"/>
      <c r="AM145" s="523"/>
      <c r="AN145" s="523"/>
      <c r="AO145" s="523"/>
      <c r="AP145" s="523"/>
      <c r="AQ145" s="524"/>
      <c r="AR145" s="125"/>
      <c r="AS145" s="96"/>
      <c r="AT145" s="96"/>
      <c r="AU145" s="96"/>
      <c r="AV145" s="96"/>
      <c r="AW145" s="96"/>
      <c r="AX145" s="96"/>
      <c r="AY145" s="96"/>
      <c r="AZ145" s="96"/>
      <c r="BA145" s="96"/>
      <c r="BB145" s="96"/>
      <c r="BC145" s="96"/>
      <c r="BD145" s="96"/>
      <c r="BE145" s="96"/>
      <c r="BF145" s="96"/>
      <c r="BG145" s="96"/>
      <c r="BH145" s="96"/>
      <c r="BI145" s="96"/>
      <c r="BJ145" s="96"/>
      <c r="BK145" s="96"/>
      <c r="BL145" s="96"/>
      <c r="BM145" s="96"/>
      <c r="BN145" s="96"/>
      <c r="BO145" s="96"/>
      <c r="BP145" s="96"/>
      <c r="BQ145" s="96"/>
      <c r="BR145" s="96"/>
      <c r="BS145" s="96"/>
      <c r="BT145" s="126"/>
    </row>
    <row r="146" spans="1:72" s="100" customFormat="1" ht="20.25" customHeight="1">
      <c r="A146" s="319" t="s">
        <v>675</v>
      </c>
      <c r="B146" s="107"/>
      <c r="C146" s="107"/>
      <c r="D146" s="107"/>
      <c r="E146" s="107"/>
      <c r="F146" s="107"/>
      <c r="G146" s="128"/>
      <c r="H146" s="108"/>
      <c r="I146" s="517"/>
      <c r="J146" s="518"/>
      <c r="K146" s="518"/>
      <c r="L146" s="518"/>
      <c r="M146" s="518"/>
      <c r="N146" s="518"/>
      <c r="O146" s="518"/>
      <c r="P146" s="519"/>
      <c r="Q146" s="131"/>
      <c r="R146" s="131"/>
      <c r="S146" s="131"/>
      <c r="T146" s="131"/>
      <c r="U146" s="131"/>
      <c r="V146" s="131"/>
      <c r="W146" s="131"/>
      <c r="X146" s="131"/>
      <c r="Y146" s="131"/>
      <c r="Z146" s="131"/>
      <c r="AA146" s="131"/>
      <c r="AB146" s="131"/>
      <c r="AC146" s="131"/>
      <c r="AD146" s="131"/>
      <c r="AE146" s="131"/>
      <c r="AF146" s="131"/>
      <c r="AG146" s="131"/>
      <c r="AH146" s="131"/>
      <c r="AI146" s="131"/>
      <c r="AJ146" s="131"/>
      <c r="AK146" s="131"/>
      <c r="AL146" s="108"/>
      <c r="AM146" s="108"/>
      <c r="AN146" s="108"/>
      <c r="AO146" s="108"/>
      <c r="AP146" s="108"/>
      <c r="AQ146" s="109"/>
      <c r="AR146" s="125"/>
      <c r="AS146" s="96"/>
      <c r="AT146" s="96"/>
      <c r="AU146" s="96"/>
      <c r="AV146" s="96"/>
      <c r="AW146" s="96"/>
      <c r="AX146" s="96"/>
      <c r="AY146" s="96"/>
      <c r="AZ146" s="96"/>
      <c r="BA146" s="96"/>
      <c r="BB146" s="96"/>
      <c r="BC146" s="96"/>
      <c r="BD146" s="96"/>
      <c r="BE146" s="96"/>
      <c r="BF146" s="96"/>
      <c r="BG146" s="96"/>
      <c r="BH146" s="96"/>
      <c r="BI146" s="96"/>
      <c r="BJ146" s="96"/>
      <c r="BK146" s="96"/>
      <c r="BL146" s="96"/>
      <c r="BM146" s="96"/>
      <c r="BN146" s="96"/>
      <c r="BO146" s="96"/>
      <c r="BP146" s="96"/>
      <c r="BQ146" s="96"/>
      <c r="BR146" s="96"/>
      <c r="BS146" s="96"/>
      <c r="BT146" s="126"/>
    </row>
    <row r="147" spans="1:72" s="100" customFormat="1" ht="7.5" customHeight="1">
      <c r="A147" s="106"/>
      <c r="B147" s="107"/>
      <c r="C147" s="107"/>
      <c r="D147" s="107"/>
      <c r="E147" s="107"/>
      <c r="F147" s="107"/>
      <c r="G147" s="128"/>
      <c r="H147" s="108"/>
      <c r="I147" s="132"/>
      <c r="J147" s="132"/>
      <c r="K147" s="132"/>
      <c r="L147" s="132"/>
      <c r="M147" s="132"/>
      <c r="N147" s="132"/>
      <c r="O147" s="132"/>
      <c r="P147" s="132"/>
      <c r="Q147" s="131"/>
      <c r="R147" s="131"/>
      <c r="S147" s="131"/>
      <c r="T147" s="131"/>
      <c r="U147" s="131"/>
      <c r="V147" s="131"/>
      <c r="W147" s="131"/>
      <c r="X147" s="131"/>
      <c r="Y147" s="131"/>
      <c r="Z147" s="131"/>
      <c r="AA147" s="131"/>
      <c r="AB147" s="131"/>
      <c r="AC147" s="131"/>
      <c r="AD147" s="131"/>
      <c r="AE147" s="131"/>
      <c r="AF147" s="131"/>
      <c r="AG147" s="131"/>
      <c r="AH147" s="131"/>
      <c r="AI147" s="131"/>
      <c r="AJ147" s="131"/>
      <c r="AK147" s="131"/>
      <c r="AL147" s="108"/>
      <c r="AM147" s="108"/>
      <c r="AN147" s="108"/>
      <c r="AO147" s="108"/>
      <c r="AP147" s="108"/>
      <c r="AQ147" s="109"/>
      <c r="AR147" s="125"/>
      <c r="AS147" s="96"/>
      <c r="AT147" s="96"/>
      <c r="AU147" s="96"/>
      <c r="AV147" s="96"/>
      <c r="AW147" s="96"/>
      <c r="AX147" s="96"/>
      <c r="AY147" s="96"/>
      <c r="AZ147" s="96"/>
      <c r="BA147" s="96"/>
      <c r="BB147" s="96"/>
      <c r="BC147" s="96"/>
      <c r="BD147" s="96"/>
      <c r="BE147" s="96"/>
      <c r="BF147" s="96"/>
      <c r="BG147" s="96"/>
      <c r="BH147" s="96"/>
      <c r="BI147" s="96"/>
      <c r="BJ147" s="96"/>
      <c r="BK147" s="96"/>
      <c r="BL147" s="96"/>
      <c r="BM147" s="96"/>
      <c r="BN147" s="96"/>
      <c r="BO147" s="96"/>
      <c r="BP147" s="96"/>
      <c r="BQ147" s="96"/>
      <c r="BR147" s="96"/>
      <c r="BS147" s="96"/>
      <c r="BT147" s="126"/>
    </row>
    <row r="148" spans="1:72" s="100" customFormat="1" ht="20.25" customHeight="1">
      <c r="A148" s="319" t="s">
        <v>445</v>
      </c>
      <c r="B148" s="107"/>
      <c r="C148" s="107"/>
      <c r="D148" s="107"/>
      <c r="E148" s="107"/>
      <c r="F148" s="107"/>
      <c r="G148" s="128"/>
      <c r="H148" s="108"/>
      <c r="I148" s="517"/>
      <c r="J148" s="518"/>
      <c r="K148" s="518"/>
      <c r="L148" s="518"/>
      <c r="M148" s="518"/>
      <c r="N148" s="518"/>
      <c r="O148" s="518"/>
      <c r="P148" s="519"/>
      <c r="Q148" s="131"/>
      <c r="R148" s="131" t="s">
        <v>438</v>
      </c>
      <c r="S148" s="131"/>
      <c r="T148" s="131"/>
      <c r="U148" s="131"/>
      <c r="V148" s="131"/>
      <c r="W148" s="131"/>
      <c r="X148" s="131"/>
      <c r="Y148" s="131"/>
      <c r="Z148" s="131"/>
      <c r="AA148" s="131"/>
      <c r="AB148" s="131"/>
      <c r="AC148" s="131"/>
      <c r="AD148" s="131"/>
      <c r="AE148" s="131"/>
      <c r="AF148" s="131"/>
      <c r="AG148" s="131"/>
      <c r="AH148" s="131"/>
      <c r="AI148" s="131"/>
      <c r="AJ148" s="131"/>
      <c r="AK148" s="131"/>
      <c r="AL148" s="108"/>
      <c r="AM148" s="108"/>
      <c r="AN148" s="108"/>
      <c r="AO148" s="108"/>
      <c r="AP148" s="108"/>
      <c r="AQ148" s="109"/>
      <c r="AR148" s="125"/>
      <c r="AS148" s="96"/>
      <c r="AT148" s="96"/>
      <c r="AU148" s="96"/>
      <c r="AV148" s="96"/>
      <c r="AW148" s="96"/>
      <c r="AX148" s="96"/>
      <c r="AY148" s="96"/>
      <c r="AZ148" s="96"/>
      <c r="BA148" s="96"/>
      <c r="BB148" s="96"/>
      <c r="BC148" s="96"/>
      <c r="BD148" s="96"/>
      <c r="BE148" s="96"/>
      <c r="BF148" s="96"/>
      <c r="BG148" s="96"/>
      <c r="BH148" s="96"/>
      <c r="BI148" s="96"/>
      <c r="BJ148" s="96"/>
      <c r="BK148" s="96"/>
      <c r="BL148" s="96"/>
      <c r="BM148" s="96"/>
      <c r="BN148" s="96"/>
      <c r="BO148" s="96"/>
      <c r="BP148" s="96"/>
      <c r="BQ148" s="96"/>
      <c r="BR148" s="96"/>
      <c r="BS148" s="96"/>
      <c r="BT148" s="126"/>
    </row>
    <row r="149" spans="1:72" s="100" customFormat="1" ht="7.5" customHeight="1">
      <c r="A149" s="106"/>
      <c r="B149" s="107"/>
      <c r="C149" s="107"/>
      <c r="D149" s="107"/>
      <c r="E149" s="107"/>
      <c r="F149" s="107"/>
      <c r="G149" s="128"/>
      <c r="H149" s="108"/>
      <c r="I149" s="132"/>
      <c r="J149" s="132"/>
      <c r="K149" s="132"/>
      <c r="L149" s="132"/>
      <c r="M149" s="132"/>
      <c r="N149" s="132"/>
      <c r="O149" s="132"/>
      <c r="P149" s="132"/>
      <c r="Q149" s="131"/>
      <c r="R149" s="131"/>
      <c r="S149" s="131"/>
      <c r="T149" s="131"/>
      <c r="U149" s="131"/>
      <c r="V149" s="131"/>
      <c r="W149" s="131"/>
      <c r="X149" s="131"/>
      <c r="Y149" s="131"/>
      <c r="Z149" s="131"/>
      <c r="AA149" s="131"/>
      <c r="AB149" s="131"/>
      <c r="AC149" s="131"/>
      <c r="AD149" s="131"/>
      <c r="AE149" s="131"/>
      <c r="AF149" s="131"/>
      <c r="AG149" s="131"/>
      <c r="AH149" s="131"/>
      <c r="AI149" s="131"/>
      <c r="AJ149" s="131"/>
      <c r="AK149" s="131"/>
      <c r="AL149" s="108"/>
      <c r="AM149" s="108"/>
      <c r="AN149" s="108"/>
      <c r="AO149" s="108"/>
      <c r="AP149" s="108"/>
      <c r="AQ149" s="109"/>
      <c r="AR149" s="125"/>
      <c r="AS149" s="96"/>
      <c r="AT149" s="96"/>
      <c r="AU149" s="96"/>
      <c r="AV149" s="96"/>
      <c r="AW149" s="96"/>
      <c r="AX149" s="96"/>
      <c r="AY149" s="96"/>
      <c r="AZ149" s="96"/>
      <c r="BA149" s="96"/>
      <c r="BB149" s="96"/>
      <c r="BC149" s="96"/>
      <c r="BD149" s="96"/>
      <c r="BE149" s="96"/>
      <c r="BF149" s="96"/>
      <c r="BG149" s="96"/>
      <c r="BH149" s="96"/>
      <c r="BI149" s="96"/>
      <c r="BJ149" s="96"/>
      <c r="BK149" s="96"/>
      <c r="BL149" s="96"/>
      <c r="BM149" s="96"/>
      <c r="BN149" s="96"/>
      <c r="BO149" s="96"/>
      <c r="BP149" s="96"/>
      <c r="BQ149" s="96"/>
      <c r="BR149" s="96"/>
      <c r="BS149" s="96"/>
      <c r="BT149" s="126"/>
    </row>
    <row r="150" spans="1:72" s="100" customFormat="1" ht="20.25" customHeight="1">
      <c r="A150" s="106" t="s">
        <v>125</v>
      </c>
      <c r="B150" s="107"/>
      <c r="C150" s="107"/>
      <c r="D150" s="107"/>
      <c r="E150" s="107"/>
      <c r="F150" s="107"/>
      <c r="G150" s="128"/>
      <c r="H150" s="108"/>
      <c r="I150" s="517"/>
      <c r="J150" s="518"/>
      <c r="K150" s="518"/>
      <c r="L150" s="518"/>
      <c r="M150" s="518"/>
      <c r="N150" s="518"/>
      <c r="O150" s="518"/>
      <c r="P150" s="519"/>
      <c r="Q150" s="108"/>
      <c r="R150" s="108"/>
      <c r="S150" s="108"/>
      <c r="T150" s="108"/>
      <c r="U150" s="108"/>
      <c r="V150" s="108"/>
      <c r="W150" s="108"/>
      <c r="X150" s="108"/>
      <c r="Y150" s="108"/>
      <c r="Z150" s="108"/>
      <c r="AA150" s="108"/>
      <c r="AB150" s="108"/>
      <c r="AC150" s="108"/>
      <c r="AD150" s="108"/>
      <c r="AE150" s="108"/>
      <c r="AF150" s="108"/>
      <c r="AG150" s="108"/>
      <c r="AH150" s="108"/>
      <c r="AI150" s="108"/>
      <c r="AJ150" s="108"/>
      <c r="AK150" s="108"/>
      <c r="AL150" s="108"/>
      <c r="AM150" s="108"/>
      <c r="AN150" s="108"/>
      <c r="AO150" s="108"/>
      <c r="AP150" s="108"/>
      <c r="AQ150" s="109"/>
      <c r="AR150" s="125" t="s">
        <v>448</v>
      </c>
      <c r="AS150" s="96"/>
      <c r="AT150" s="96"/>
      <c r="AU150" s="96"/>
      <c r="AV150" s="96"/>
      <c r="AW150" s="96"/>
      <c r="AX150" s="96"/>
      <c r="AY150" s="96"/>
      <c r="AZ150" s="96"/>
      <c r="BA150" s="96"/>
      <c r="BB150" s="96"/>
      <c r="BC150" s="96"/>
      <c r="BD150" s="96"/>
      <c r="BE150" s="96"/>
      <c r="BF150" s="96"/>
      <c r="BG150" s="96"/>
      <c r="BH150" s="96"/>
      <c r="BI150" s="96"/>
      <c r="BJ150" s="96"/>
      <c r="BK150" s="96"/>
      <c r="BL150" s="96"/>
      <c r="BM150" s="96"/>
      <c r="BN150" s="96"/>
      <c r="BO150" s="96"/>
      <c r="BP150" s="96"/>
      <c r="BQ150" s="96"/>
      <c r="BR150" s="96"/>
      <c r="BS150" s="96"/>
      <c r="BT150" s="126"/>
    </row>
    <row r="151" spans="1:72" s="100" customFormat="1" ht="7.5" customHeight="1">
      <c r="A151" s="106"/>
      <c r="B151" s="107"/>
      <c r="C151" s="107"/>
      <c r="D151" s="107"/>
      <c r="E151" s="107"/>
      <c r="F151" s="107"/>
      <c r="G151" s="128"/>
      <c r="H151" s="108"/>
      <c r="I151" s="132"/>
      <c r="J151" s="132"/>
      <c r="K151" s="132"/>
      <c r="L151" s="132"/>
      <c r="M151" s="132"/>
      <c r="N151" s="132"/>
      <c r="O151" s="132"/>
      <c r="P151" s="132"/>
      <c r="Q151" s="108"/>
      <c r="R151" s="108"/>
      <c r="S151" s="108"/>
      <c r="T151" s="108"/>
      <c r="U151" s="108"/>
      <c r="V151" s="108"/>
      <c r="W151" s="108"/>
      <c r="X151" s="108"/>
      <c r="Y151" s="108"/>
      <c r="Z151" s="108"/>
      <c r="AA151" s="108"/>
      <c r="AB151" s="108"/>
      <c r="AC151" s="108"/>
      <c r="AD151" s="108"/>
      <c r="AE151" s="108"/>
      <c r="AF151" s="108"/>
      <c r="AG151" s="108"/>
      <c r="AH151" s="108"/>
      <c r="AI151" s="108"/>
      <c r="AJ151" s="108"/>
      <c r="AK151" s="108"/>
      <c r="AL151" s="108"/>
      <c r="AM151" s="108"/>
      <c r="AN151" s="108"/>
      <c r="AO151" s="108"/>
      <c r="AP151" s="108"/>
      <c r="AQ151" s="109"/>
      <c r="AR151" s="125"/>
      <c r="AS151" s="96"/>
      <c r="AT151" s="96"/>
      <c r="AU151" s="96"/>
      <c r="AV151" s="96"/>
      <c r="AW151" s="96"/>
      <c r="AX151" s="96"/>
      <c r="AY151" s="96"/>
      <c r="AZ151" s="96"/>
      <c r="BA151" s="96"/>
      <c r="BB151" s="96"/>
      <c r="BC151" s="96"/>
      <c r="BD151" s="96"/>
      <c r="BE151" s="96"/>
      <c r="BF151" s="96"/>
      <c r="BG151" s="96"/>
      <c r="BH151" s="96"/>
      <c r="BI151" s="96"/>
      <c r="BJ151" s="96"/>
      <c r="BK151" s="96"/>
      <c r="BL151" s="96"/>
      <c r="BM151" s="96"/>
      <c r="BN151" s="96"/>
      <c r="BO151" s="96"/>
      <c r="BP151" s="96"/>
      <c r="BQ151" s="96"/>
      <c r="BR151" s="96"/>
      <c r="BS151" s="96"/>
      <c r="BT151" s="126"/>
    </row>
    <row r="152" spans="1:72" s="100" customFormat="1" ht="20.25" customHeight="1">
      <c r="A152" s="106" t="s">
        <v>439</v>
      </c>
      <c r="B152" s="107"/>
      <c r="C152" s="107"/>
      <c r="D152" s="107"/>
      <c r="E152" s="107"/>
      <c r="F152" s="107"/>
      <c r="G152" s="128"/>
      <c r="H152" s="108"/>
      <c r="I152" s="517"/>
      <c r="J152" s="518"/>
      <c r="K152" s="518"/>
      <c r="L152" s="518"/>
      <c r="M152" s="518"/>
      <c r="N152" s="518"/>
      <c r="O152" s="518"/>
      <c r="P152" s="519"/>
      <c r="Q152" s="108"/>
      <c r="R152" s="108"/>
      <c r="S152" s="108"/>
      <c r="T152" s="108"/>
      <c r="U152" s="108"/>
      <c r="V152" s="108"/>
      <c r="W152" s="108"/>
      <c r="X152" s="108"/>
      <c r="Y152" s="108"/>
      <c r="Z152" s="108"/>
      <c r="AA152" s="108"/>
      <c r="AB152" s="108"/>
      <c r="AC152" s="108"/>
      <c r="AD152" s="108"/>
      <c r="AE152" s="108"/>
      <c r="AF152" s="108"/>
      <c r="AG152" s="108"/>
      <c r="AH152" s="108"/>
      <c r="AI152" s="108"/>
      <c r="AJ152" s="108"/>
      <c r="AK152" s="108"/>
      <c r="AL152" s="108"/>
      <c r="AM152" s="108"/>
      <c r="AN152" s="108"/>
      <c r="AO152" s="108"/>
      <c r="AP152" s="108"/>
      <c r="AQ152" s="109"/>
      <c r="AR152" s="125"/>
      <c r="AS152" s="96"/>
      <c r="AT152" s="96"/>
      <c r="AU152" s="96"/>
      <c r="AV152" s="96"/>
      <c r="AW152" s="96"/>
      <c r="AX152" s="96"/>
      <c r="AY152" s="96"/>
      <c r="AZ152" s="96"/>
      <c r="BA152" s="96"/>
      <c r="BB152" s="96"/>
      <c r="BC152" s="96"/>
      <c r="BD152" s="96"/>
      <c r="BE152" s="96"/>
      <c r="BF152" s="96"/>
      <c r="BG152" s="96"/>
      <c r="BH152" s="96"/>
      <c r="BI152" s="96"/>
      <c r="BJ152" s="96"/>
      <c r="BK152" s="96"/>
      <c r="BL152" s="96"/>
      <c r="BM152" s="96"/>
      <c r="BN152" s="96"/>
      <c r="BO152" s="96"/>
      <c r="BP152" s="96"/>
      <c r="BQ152" s="96"/>
      <c r="BR152" s="96"/>
      <c r="BS152" s="96"/>
      <c r="BT152" s="126"/>
    </row>
    <row r="153" spans="1:72" s="100" customFormat="1" ht="7.5" customHeight="1">
      <c r="A153" s="110"/>
      <c r="B153" s="111"/>
      <c r="C153" s="111"/>
      <c r="D153" s="111"/>
      <c r="E153" s="111"/>
      <c r="F153" s="111"/>
      <c r="G153" s="133"/>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c r="AO153" s="112"/>
      <c r="AP153" s="112"/>
      <c r="AQ153" s="114"/>
      <c r="AR153" s="134"/>
      <c r="AS153" s="135"/>
      <c r="AT153" s="135"/>
      <c r="AU153" s="135"/>
      <c r="AV153" s="135"/>
      <c r="AW153" s="135"/>
      <c r="AX153" s="135"/>
      <c r="AY153" s="135"/>
      <c r="AZ153" s="135"/>
      <c r="BA153" s="135"/>
      <c r="BB153" s="135"/>
      <c r="BC153" s="135"/>
      <c r="BD153" s="135"/>
      <c r="BE153" s="135"/>
      <c r="BF153" s="135"/>
      <c r="BG153" s="135"/>
      <c r="BH153" s="135"/>
      <c r="BI153" s="135"/>
      <c r="BJ153" s="135"/>
      <c r="BK153" s="135"/>
      <c r="BL153" s="135"/>
      <c r="BM153" s="135"/>
      <c r="BN153" s="135"/>
      <c r="BO153" s="135"/>
      <c r="BP153" s="135"/>
      <c r="BQ153" s="135"/>
      <c r="BR153" s="135"/>
      <c r="BS153" s="135"/>
      <c r="BT153" s="136"/>
    </row>
    <row r="154" spans="49:64" s="100" customFormat="1" ht="20.25" customHeight="1">
      <c r="AW154" s="96"/>
      <c r="BF154" s="96"/>
      <c r="BG154" s="96"/>
      <c r="BH154" s="96"/>
      <c r="BI154" s="96"/>
      <c r="BJ154" s="96"/>
      <c r="BK154" s="96"/>
      <c r="BL154" s="96"/>
    </row>
    <row r="155" spans="1:64" s="100" customFormat="1" ht="20.25" customHeight="1">
      <c r="A155" s="137" t="s">
        <v>441</v>
      </c>
      <c r="B155" s="117"/>
      <c r="C155" s="117"/>
      <c r="D155" s="117"/>
      <c r="E155" s="117"/>
      <c r="F155" s="117"/>
      <c r="G155" s="117"/>
      <c r="H155" s="117"/>
      <c r="I155" s="117"/>
      <c r="J155" s="117"/>
      <c r="K155" s="117"/>
      <c r="L155" s="117"/>
      <c r="M155" s="117"/>
      <c r="N155" s="117"/>
      <c r="O155" s="117"/>
      <c r="P155" s="117"/>
      <c r="Q155" s="117"/>
      <c r="R155" s="117"/>
      <c r="S155" s="117"/>
      <c r="T155" s="117"/>
      <c r="U155" s="117"/>
      <c r="V155" s="117"/>
      <c r="W155" s="117"/>
      <c r="X155" s="117"/>
      <c r="Y155" s="117"/>
      <c r="Z155" s="117"/>
      <c r="AA155" s="117"/>
      <c r="AB155" s="117"/>
      <c r="AC155" s="117"/>
      <c r="AD155" s="117"/>
      <c r="AE155" s="117"/>
      <c r="AF155" s="117"/>
      <c r="AG155" s="117"/>
      <c r="AH155" s="117"/>
      <c r="AI155" s="117"/>
      <c r="AJ155" s="117"/>
      <c r="AK155" s="117"/>
      <c r="AL155" s="117"/>
      <c r="AM155" s="117"/>
      <c r="AN155" s="117"/>
      <c r="AO155" s="117"/>
      <c r="AP155" s="117"/>
      <c r="AQ155" s="118"/>
      <c r="AW155" s="96"/>
      <c r="BF155" s="96"/>
      <c r="BG155" s="96"/>
      <c r="BH155" s="96"/>
      <c r="BI155" s="96"/>
      <c r="BJ155" s="96"/>
      <c r="BK155" s="96"/>
      <c r="BL155" s="96"/>
    </row>
    <row r="156" spans="1:64" s="100" customFormat="1" ht="7.5" customHeight="1">
      <c r="A156" s="102"/>
      <c r="B156" s="103"/>
      <c r="C156" s="103"/>
      <c r="D156" s="103"/>
      <c r="E156" s="103"/>
      <c r="F156" s="103"/>
      <c r="G156" s="139"/>
      <c r="H156" s="108"/>
      <c r="I156" s="108"/>
      <c r="J156" s="108"/>
      <c r="K156" s="108"/>
      <c r="L156" s="108"/>
      <c r="M156" s="108"/>
      <c r="N156" s="108"/>
      <c r="O156" s="108"/>
      <c r="P156" s="108"/>
      <c r="Q156" s="108"/>
      <c r="R156" s="108"/>
      <c r="S156" s="108"/>
      <c r="T156" s="108"/>
      <c r="U156" s="108"/>
      <c r="V156" s="108"/>
      <c r="W156" s="108"/>
      <c r="X156" s="108"/>
      <c r="Y156" s="108"/>
      <c r="Z156" s="108"/>
      <c r="AA156" s="108"/>
      <c r="AB156" s="108"/>
      <c r="AC156" s="108"/>
      <c r="AD156" s="108"/>
      <c r="AE156" s="108"/>
      <c r="AF156" s="108"/>
      <c r="AG156" s="108"/>
      <c r="AH156" s="108"/>
      <c r="AI156" s="108"/>
      <c r="AJ156" s="108"/>
      <c r="AK156" s="108"/>
      <c r="AL156" s="108"/>
      <c r="AM156" s="108"/>
      <c r="AN156" s="108"/>
      <c r="AO156" s="108"/>
      <c r="AP156" s="108"/>
      <c r="AQ156" s="109"/>
      <c r="AW156" s="96"/>
      <c r="BF156" s="96"/>
      <c r="BG156" s="96"/>
      <c r="BH156" s="96"/>
      <c r="BI156" s="96"/>
      <c r="BJ156" s="96"/>
      <c r="BK156" s="96"/>
      <c r="BL156" s="96"/>
    </row>
    <row r="157" spans="1:64" s="100" customFormat="1" ht="20.25" customHeight="1">
      <c r="A157" s="106" t="s">
        <v>442</v>
      </c>
      <c r="B157" s="107"/>
      <c r="C157" s="107"/>
      <c r="D157" s="107"/>
      <c r="E157" s="107"/>
      <c r="F157" s="107"/>
      <c r="G157" s="128"/>
      <c r="H157" s="108"/>
      <c r="I157" s="517"/>
      <c r="J157" s="518"/>
      <c r="K157" s="518"/>
      <c r="L157" s="518"/>
      <c r="M157" s="518"/>
      <c r="N157" s="518"/>
      <c r="O157" s="518"/>
      <c r="P157" s="518"/>
      <c r="Q157" s="518"/>
      <c r="R157" s="518"/>
      <c r="S157" s="518"/>
      <c r="T157" s="518"/>
      <c r="U157" s="518"/>
      <c r="V157" s="518"/>
      <c r="W157" s="518"/>
      <c r="X157" s="518"/>
      <c r="Y157" s="518"/>
      <c r="Z157" s="518"/>
      <c r="AA157" s="518"/>
      <c r="AB157" s="518"/>
      <c r="AC157" s="518"/>
      <c r="AD157" s="518"/>
      <c r="AE157" s="518"/>
      <c r="AF157" s="518"/>
      <c r="AG157" s="518"/>
      <c r="AH157" s="518"/>
      <c r="AI157" s="518"/>
      <c r="AJ157" s="518"/>
      <c r="AK157" s="519"/>
      <c r="AL157" s="108"/>
      <c r="AM157" s="108"/>
      <c r="AN157" s="108"/>
      <c r="AO157" s="108"/>
      <c r="AP157" s="108"/>
      <c r="AQ157" s="109"/>
      <c r="AW157" s="96"/>
      <c r="BF157" s="96"/>
      <c r="BG157" s="96"/>
      <c r="BH157" s="96"/>
      <c r="BI157" s="96"/>
      <c r="BJ157" s="96"/>
      <c r="BK157" s="96"/>
      <c r="BL157" s="96"/>
    </row>
    <row r="158" spans="1:64" s="100" customFormat="1" ht="7.5" customHeight="1">
      <c r="A158" s="106"/>
      <c r="B158" s="107"/>
      <c r="C158" s="107"/>
      <c r="D158" s="107"/>
      <c r="E158" s="107"/>
      <c r="F158" s="107"/>
      <c r="G158" s="128"/>
      <c r="H158" s="108"/>
      <c r="I158" s="132"/>
      <c r="J158" s="132"/>
      <c r="K158" s="132"/>
      <c r="L158" s="132"/>
      <c r="M158" s="132"/>
      <c r="N158" s="132"/>
      <c r="O158" s="132"/>
      <c r="P158" s="132"/>
      <c r="Q158" s="132"/>
      <c r="R158" s="132"/>
      <c r="S158" s="132"/>
      <c r="T158" s="132"/>
      <c r="U158" s="132"/>
      <c r="V158" s="132"/>
      <c r="W158" s="132"/>
      <c r="X158" s="132"/>
      <c r="Y158" s="132"/>
      <c r="Z158" s="132"/>
      <c r="AA158" s="132"/>
      <c r="AB158" s="132"/>
      <c r="AC158" s="132"/>
      <c r="AD158" s="132"/>
      <c r="AE158" s="132"/>
      <c r="AF158" s="132"/>
      <c r="AG158" s="132"/>
      <c r="AH158" s="132"/>
      <c r="AI158" s="132"/>
      <c r="AJ158" s="132"/>
      <c r="AK158" s="132"/>
      <c r="AL158" s="108"/>
      <c r="AM158" s="108"/>
      <c r="AN158" s="108"/>
      <c r="AO158" s="108"/>
      <c r="AP158" s="108"/>
      <c r="AQ158" s="109"/>
      <c r="AW158" s="96"/>
      <c r="BF158" s="96"/>
      <c r="BG158" s="96"/>
      <c r="BH158" s="96"/>
      <c r="BI158" s="96"/>
      <c r="BJ158" s="96"/>
      <c r="BK158" s="96"/>
      <c r="BL158" s="96"/>
    </row>
    <row r="159" spans="1:64" s="100" customFormat="1" ht="20.25" customHeight="1">
      <c r="A159" s="106" t="s">
        <v>226</v>
      </c>
      <c r="B159" s="107"/>
      <c r="C159" s="107"/>
      <c r="D159" s="107"/>
      <c r="E159" s="107"/>
      <c r="F159" s="107"/>
      <c r="G159" s="128"/>
      <c r="H159" s="108"/>
      <c r="I159" s="517"/>
      <c r="J159" s="518"/>
      <c r="K159" s="518"/>
      <c r="L159" s="518"/>
      <c r="M159" s="518"/>
      <c r="N159" s="518"/>
      <c r="O159" s="518"/>
      <c r="P159" s="518"/>
      <c r="Q159" s="518"/>
      <c r="R159" s="518"/>
      <c r="S159" s="518"/>
      <c r="T159" s="518"/>
      <c r="U159" s="518"/>
      <c r="V159" s="518"/>
      <c r="W159" s="518"/>
      <c r="X159" s="518"/>
      <c r="Y159" s="518"/>
      <c r="Z159" s="518"/>
      <c r="AA159" s="518"/>
      <c r="AB159" s="518"/>
      <c r="AC159" s="518"/>
      <c r="AD159" s="518"/>
      <c r="AE159" s="518"/>
      <c r="AF159" s="518"/>
      <c r="AG159" s="518"/>
      <c r="AH159" s="518"/>
      <c r="AI159" s="518"/>
      <c r="AJ159" s="518"/>
      <c r="AK159" s="519"/>
      <c r="AL159" s="108"/>
      <c r="AM159" s="108"/>
      <c r="AN159" s="108"/>
      <c r="AO159" s="108"/>
      <c r="AP159" s="108"/>
      <c r="AQ159" s="109"/>
      <c r="AW159" s="96"/>
      <c r="BF159" s="96"/>
      <c r="BG159" s="96"/>
      <c r="BH159" s="96"/>
      <c r="BI159" s="96"/>
      <c r="BJ159" s="96"/>
      <c r="BK159" s="96"/>
      <c r="BL159" s="96"/>
    </row>
    <row r="160" spans="1:64" s="100" customFormat="1" ht="7.5" customHeight="1">
      <c r="A160" s="106"/>
      <c r="B160" s="107"/>
      <c r="C160" s="107"/>
      <c r="D160" s="107"/>
      <c r="E160" s="107"/>
      <c r="F160" s="107"/>
      <c r="G160" s="128"/>
      <c r="H160" s="108"/>
      <c r="I160" s="138"/>
      <c r="J160" s="138"/>
      <c r="K160" s="138"/>
      <c r="L160" s="138"/>
      <c r="M160" s="138"/>
      <c r="N160" s="138"/>
      <c r="O160" s="138"/>
      <c r="P160" s="138"/>
      <c r="Q160" s="138"/>
      <c r="R160" s="138"/>
      <c r="S160" s="138"/>
      <c r="T160" s="138"/>
      <c r="U160" s="138"/>
      <c r="V160" s="138"/>
      <c r="W160" s="138"/>
      <c r="X160" s="138"/>
      <c r="Y160" s="138"/>
      <c r="Z160" s="138"/>
      <c r="AA160" s="138"/>
      <c r="AB160" s="138"/>
      <c r="AC160" s="138"/>
      <c r="AD160" s="138"/>
      <c r="AE160" s="138"/>
      <c r="AF160" s="138"/>
      <c r="AG160" s="138"/>
      <c r="AH160" s="138"/>
      <c r="AI160" s="138"/>
      <c r="AJ160" s="138"/>
      <c r="AK160" s="138"/>
      <c r="AL160" s="108"/>
      <c r="AM160" s="108"/>
      <c r="AN160" s="108"/>
      <c r="AO160" s="108"/>
      <c r="AP160" s="108"/>
      <c r="AQ160" s="109"/>
      <c r="AW160" s="96"/>
      <c r="BF160" s="96"/>
      <c r="BG160" s="96"/>
      <c r="BH160" s="96"/>
      <c r="BI160" s="96"/>
      <c r="BJ160" s="96"/>
      <c r="BK160" s="96"/>
      <c r="BL160" s="96"/>
    </row>
    <row r="161" spans="1:64" s="100" customFormat="1" ht="20.25" customHeight="1">
      <c r="A161" s="106" t="s">
        <v>227</v>
      </c>
      <c r="B161" s="107"/>
      <c r="C161" s="107"/>
      <c r="D161" s="107"/>
      <c r="E161" s="107"/>
      <c r="F161" s="107"/>
      <c r="G161" s="128"/>
      <c r="H161" s="108"/>
      <c r="I161" s="525"/>
      <c r="J161" s="526"/>
      <c r="K161" s="526"/>
      <c r="L161" s="526"/>
      <c r="M161" s="526"/>
      <c r="N161" s="526"/>
      <c r="O161" s="526"/>
      <c r="P161" s="527"/>
      <c r="Q161" s="108"/>
      <c r="R161" s="108"/>
      <c r="S161" s="108"/>
      <c r="T161" s="108"/>
      <c r="U161" s="108"/>
      <c r="V161" s="108"/>
      <c r="W161" s="108"/>
      <c r="X161" s="108"/>
      <c r="Y161" s="108"/>
      <c r="Z161" s="108"/>
      <c r="AA161" s="108"/>
      <c r="AB161" s="108"/>
      <c r="AC161" s="108"/>
      <c r="AD161" s="108"/>
      <c r="AE161" s="108"/>
      <c r="AF161" s="108"/>
      <c r="AG161" s="108"/>
      <c r="AH161" s="108"/>
      <c r="AI161" s="108"/>
      <c r="AJ161" s="108"/>
      <c r="AK161" s="108"/>
      <c r="AL161" s="108"/>
      <c r="AM161" s="108"/>
      <c r="AN161" s="108"/>
      <c r="AO161" s="108"/>
      <c r="AP161" s="108"/>
      <c r="AQ161" s="109"/>
      <c r="AW161" s="96"/>
      <c r="BF161" s="96"/>
      <c r="BG161" s="96"/>
      <c r="BH161" s="96"/>
      <c r="BI161" s="96"/>
      <c r="BJ161" s="96"/>
      <c r="BK161" s="96"/>
      <c r="BL161" s="96"/>
    </row>
    <row r="162" spans="1:64" s="100" customFormat="1" ht="7.5" customHeight="1">
      <c r="A162" s="106"/>
      <c r="B162" s="107"/>
      <c r="C162" s="107"/>
      <c r="D162" s="107"/>
      <c r="E162" s="107"/>
      <c r="F162" s="107"/>
      <c r="G162" s="128"/>
      <c r="H162" s="108"/>
      <c r="I162" s="132"/>
      <c r="J162" s="138"/>
      <c r="K162" s="138"/>
      <c r="L162" s="138"/>
      <c r="M162" s="138"/>
      <c r="N162" s="138"/>
      <c r="O162" s="138"/>
      <c r="P162" s="138"/>
      <c r="Q162" s="108"/>
      <c r="R162" s="108"/>
      <c r="S162" s="108"/>
      <c r="T162" s="108"/>
      <c r="U162" s="108"/>
      <c r="V162" s="108"/>
      <c r="W162" s="108"/>
      <c r="X162" s="108"/>
      <c r="Y162" s="108"/>
      <c r="Z162" s="108"/>
      <c r="AA162" s="108"/>
      <c r="AB162" s="108"/>
      <c r="AC162" s="108"/>
      <c r="AD162" s="108"/>
      <c r="AE162" s="108"/>
      <c r="AF162" s="108"/>
      <c r="AG162" s="108"/>
      <c r="AH162" s="108"/>
      <c r="AI162" s="108"/>
      <c r="AJ162" s="108"/>
      <c r="AK162" s="108"/>
      <c r="AL162" s="108"/>
      <c r="AM162" s="108"/>
      <c r="AN162" s="108"/>
      <c r="AO162" s="108"/>
      <c r="AP162" s="108"/>
      <c r="AQ162" s="109"/>
      <c r="AW162" s="96"/>
      <c r="BF162" s="96"/>
      <c r="BG162" s="96"/>
      <c r="BH162" s="96"/>
      <c r="BI162" s="96"/>
      <c r="BJ162" s="96"/>
      <c r="BK162" s="96"/>
      <c r="BL162" s="96"/>
    </row>
    <row r="163" spans="1:64" s="100" customFormat="1" ht="20.25" customHeight="1">
      <c r="A163" s="106" t="s">
        <v>440</v>
      </c>
      <c r="B163" s="107"/>
      <c r="C163" s="107"/>
      <c r="D163" s="107"/>
      <c r="E163" s="107"/>
      <c r="F163" s="107"/>
      <c r="G163" s="128"/>
      <c r="H163" s="108"/>
      <c r="I163" s="528"/>
      <c r="J163" s="529"/>
      <c r="K163" s="529"/>
      <c r="L163" s="529"/>
      <c r="M163" s="529"/>
      <c r="N163" s="529"/>
      <c r="O163" s="529"/>
      <c r="P163" s="529"/>
      <c r="Q163" s="529"/>
      <c r="R163" s="529"/>
      <c r="S163" s="529"/>
      <c r="T163" s="529"/>
      <c r="U163" s="529"/>
      <c r="V163" s="529"/>
      <c r="W163" s="529"/>
      <c r="X163" s="529"/>
      <c r="Y163" s="529"/>
      <c r="Z163" s="529"/>
      <c r="AA163" s="529"/>
      <c r="AB163" s="529"/>
      <c r="AC163" s="529"/>
      <c r="AD163" s="529"/>
      <c r="AE163" s="529"/>
      <c r="AF163" s="529"/>
      <c r="AG163" s="529"/>
      <c r="AH163" s="529"/>
      <c r="AI163" s="529"/>
      <c r="AJ163" s="529"/>
      <c r="AK163" s="530"/>
      <c r="AL163" s="108"/>
      <c r="AM163" s="108"/>
      <c r="AN163" s="108"/>
      <c r="AO163" s="108"/>
      <c r="AP163" s="108"/>
      <c r="AQ163" s="109"/>
      <c r="AW163" s="96"/>
      <c r="BF163" s="96"/>
      <c r="BG163" s="96"/>
      <c r="BH163" s="96"/>
      <c r="BI163" s="96"/>
      <c r="BJ163" s="96"/>
      <c r="BK163" s="96"/>
      <c r="BL163" s="96"/>
    </row>
    <row r="164" spans="1:64" s="100" customFormat="1" ht="7.5" customHeight="1">
      <c r="A164" s="110"/>
      <c r="B164" s="111"/>
      <c r="C164" s="111"/>
      <c r="D164" s="111"/>
      <c r="E164" s="111"/>
      <c r="F164" s="111"/>
      <c r="G164" s="133"/>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c r="AO164" s="112"/>
      <c r="AP164" s="112"/>
      <c r="AQ164" s="114"/>
      <c r="AW164" s="96"/>
      <c r="BF164" s="96"/>
      <c r="BG164" s="96"/>
      <c r="BH164" s="96"/>
      <c r="BI164" s="96"/>
      <c r="BJ164" s="96"/>
      <c r="BK164" s="96"/>
      <c r="BL164" s="96"/>
    </row>
    <row r="165" spans="49:64" s="100" customFormat="1" ht="20.25" customHeight="1">
      <c r="AW165" s="96"/>
      <c r="BF165" s="96"/>
      <c r="BG165" s="96"/>
      <c r="BH165" s="96"/>
      <c r="BI165" s="96"/>
      <c r="BJ165" s="96"/>
      <c r="BK165" s="96"/>
      <c r="BL165" s="96"/>
    </row>
    <row r="166" spans="1:72" s="100" customFormat="1" ht="20.25" customHeight="1">
      <c r="A166" s="137" t="s">
        <v>443</v>
      </c>
      <c r="B166" s="117"/>
      <c r="C166" s="117"/>
      <c r="D166" s="117"/>
      <c r="E166" s="117"/>
      <c r="F166" s="117"/>
      <c r="G166" s="117"/>
      <c r="H166" s="117"/>
      <c r="I166" s="117"/>
      <c r="J166" s="117"/>
      <c r="K166" s="117"/>
      <c r="L166" s="117"/>
      <c r="M166" s="117"/>
      <c r="N166" s="117"/>
      <c r="O166" s="117"/>
      <c r="P166" s="117"/>
      <c r="Q166" s="117"/>
      <c r="R166" s="117"/>
      <c r="S166" s="117"/>
      <c r="T166" s="117"/>
      <c r="U166" s="117"/>
      <c r="V166" s="117"/>
      <c r="W166" s="117"/>
      <c r="X166" s="117"/>
      <c r="Y166" s="117"/>
      <c r="Z166" s="117"/>
      <c r="AA166" s="117"/>
      <c r="AB166" s="117"/>
      <c r="AC166" s="117"/>
      <c r="AD166" s="117"/>
      <c r="AE166" s="117"/>
      <c r="AF166" s="117"/>
      <c r="AG166" s="117"/>
      <c r="AH166" s="117"/>
      <c r="AI166" s="117"/>
      <c r="AJ166" s="117"/>
      <c r="AK166" s="117"/>
      <c r="AL166" s="117"/>
      <c r="AM166" s="117"/>
      <c r="AN166" s="117"/>
      <c r="AO166" s="117"/>
      <c r="AP166" s="117"/>
      <c r="AQ166" s="118"/>
      <c r="AR166" s="119"/>
      <c r="AS166" s="120"/>
      <c r="AT166" s="120"/>
      <c r="AU166" s="120"/>
      <c r="AV166" s="120"/>
      <c r="AW166" s="120"/>
      <c r="AX166" s="120"/>
      <c r="AY166" s="120"/>
      <c r="AZ166" s="120"/>
      <c r="BA166" s="120"/>
      <c r="BB166" s="120"/>
      <c r="BC166" s="120"/>
      <c r="BD166" s="120"/>
      <c r="BE166" s="120"/>
      <c r="BF166" s="120"/>
      <c r="BG166" s="120"/>
      <c r="BH166" s="120"/>
      <c r="BI166" s="120"/>
      <c r="BJ166" s="120"/>
      <c r="BK166" s="120"/>
      <c r="BL166" s="120"/>
      <c r="BM166" s="120"/>
      <c r="BN166" s="120"/>
      <c r="BO166" s="120"/>
      <c r="BP166" s="120"/>
      <c r="BQ166" s="120"/>
      <c r="BR166" s="120"/>
      <c r="BS166" s="120"/>
      <c r="BT166" s="121"/>
    </row>
    <row r="167" spans="1:72" s="100" customFormat="1" ht="7.5" customHeight="1">
      <c r="A167" s="102"/>
      <c r="B167" s="103"/>
      <c r="C167" s="103"/>
      <c r="D167" s="103"/>
      <c r="E167" s="103"/>
      <c r="F167" s="103"/>
      <c r="G167" s="139"/>
      <c r="H167" s="108"/>
      <c r="I167" s="108"/>
      <c r="J167" s="108"/>
      <c r="K167" s="108"/>
      <c r="L167" s="108"/>
      <c r="M167" s="108"/>
      <c r="N167" s="108"/>
      <c r="O167" s="108"/>
      <c r="P167" s="108"/>
      <c r="Q167" s="108"/>
      <c r="R167" s="108"/>
      <c r="S167" s="108"/>
      <c r="T167" s="108"/>
      <c r="U167" s="108"/>
      <c r="V167" s="108"/>
      <c r="W167" s="108"/>
      <c r="X167" s="108"/>
      <c r="Y167" s="108"/>
      <c r="Z167" s="108"/>
      <c r="AA167" s="108"/>
      <c r="AB167" s="108"/>
      <c r="AC167" s="108"/>
      <c r="AD167" s="108"/>
      <c r="AE167" s="108"/>
      <c r="AF167" s="108"/>
      <c r="AG167" s="108"/>
      <c r="AH167" s="108"/>
      <c r="AI167" s="108"/>
      <c r="AJ167" s="108"/>
      <c r="AK167" s="108"/>
      <c r="AL167" s="108"/>
      <c r="AM167" s="108"/>
      <c r="AN167" s="108"/>
      <c r="AO167" s="108"/>
      <c r="AP167" s="108"/>
      <c r="AQ167" s="109"/>
      <c r="AR167" s="125"/>
      <c r="AS167" s="96"/>
      <c r="AT167" s="96"/>
      <c r="AU167" s="96"/>
      <c r="AV167" s="96"/>
      <c r="AW167" s="96"/>
      <c r="AX167" s="96"/>
      <c r="AY167" s="96"/>
      <c r="AZ167" s="96"/>
      <c r="BA167" s="96"/>
      <c r="BB167" s="96"/>
      <c r="BC167" s="96"/>
      <c r="BD167" s="96"/>
      <c r="BE167" s="96"/>
      <c r="BF167" s="96"/>
      <c r="BG167" s="96"/>
      <c r="BH167" s="96"/>
      <c r="BI167" s="96"/>
      <c r="BJ167" s="96"/>
      <c r="BK167" s="96"/>
      <c r="BL167" s="96"/>
      <c r="BM167" s="96"/>
      <c r="BN167" s="96"/>
      <c r="BO167" s="96"/>
      <c r="BP167" s="96"/>
      <c r="BQ167" s="96"/>
      <c r="BR167" s="96"/>
      <c r="BS167" s="96"/>
      <c r="BT167" s="126"/>
    </row>
    <row r="168" spans="1:72" s="100" customFormat="1" ht="20.25" customHeight="1">
      <c r="A168" s="106" t="s">
        <v>224</v>
      </c>
      <c r="B168" s="107"/>
      <c r="C168" s="107"/>
      <c r="D168" s="107"/>
      <c r="E168" s="107"/>
      <c r="F168" s="107"/>
      <c r="G168" s="128"/>
      <c r="H168" s="108"/>
      <c r="I168" s="531"/>
      <c r="J168" s="532"/>
      <c r="K168" s="533"/>
      <c r="L168" s="108" t="s">
        <v>27</v>
      </c>
      <c r="M168" s="534"/>
      <c r="N168" s="535"/>
      <c r="O168" s="536"/>
      <c r="P168" s="536"/>
      <c r="Q168" s="537"/>
      <c r="R168" s="108"/>
      <c r="S168" s="108"/>
      <c r="T168" s="108"/>
      <c r="U168" s="108"/>
      <c r="V168" s="108"/>
      <c r="W168" s="108"/>
      <c r="X168" s="108"/>
      <c r="Y168" s="108"/>
      <c r="Z168" s="108"/>
      <c r="AA168" s="108"/>
      <c r="AB168" s="108"/>
      <c r="AC168" s="108"/>
      <c r="AD168" s="108"/>
      <c r="AE168" s="108"/>
      <c r="AF168" s="108"/>
      <c r="AG168" s="108"/>
      <c r="AH168" s="108"/>
      <c r="AI168" s="108"/>
      <c r="AJ168" s="108"/>
      <c r="AK168" s="108"/>
      <c r="AL168" s="108"/>
      <c r="AM168" s="108"/>
      <c r="AN168" s="108"/>
      <c r="AO168" s="108"/>
      <c r="AP168" s="108"/>
      <c r="AQ168" s="109"/>
      <c r="AR168" s="125"/>
      <c r="AS168" s="96"/>
      <c r="AT168" s="96"/>
      <c r="AU168" s="96"/>
      <c r="AV168" s="96"/>
      <c r="AW168" s="96"/>
      <c r="AX168" s="96"/>
      <c r="AY168" s="96"/>
      <c r="AZ168" s="96"/>
      <c r="BA168" s="96"/>
      <c r="BB168" s="96"/>
      <c r="BC168" s="96"/>
      <c r="BD168" s="96"/>
      <c r="BE168" s="96"/>
      <c r="BF168" s="96"/>
      <c r="BG168" s="96"/>
      <c r="BH168" s="96"/>
      <c r="BI168" s="96"/>
      <c r="BJ168" s="96"/>
      <c r="BK168" s="96"/>
      <c r="BL168" s="96"/>
      <c r="BM168" s="96"/>
      <c r="BN168" s="96"/>
      <c r="BO168" s="96"/>
      <c r="BP168" s="96"/>
      <c r="BQ168" s="96"/>
      <c r="BR168" s="96"/>
      <c r="BS168" s="96"/>
      <c r="BT168" s="126"/>
    </row>
    <row r="169" spans="1:72" s="100" customFormat="1" ht="7.5" customHeight="1">
      <c r="A169" s="106"/>
      <c r="B169" s="107"/>
      <c r="C169" s="107"/>
      <c r="D169" s="107"/>
      <c r="E169" s="107"/>
      <c r="F169" s="107"/>
      <c r="G169" s="128"/>
      <c r="H169" s="108"/>
      <c r="I169" s="140"/>
      <c r="J169" s="141"/>
      <c r="K169" s="141"/>
      <c r="L169" s="108"/>
      <c r="M169" s="130"/>
      <c r="N169" s="142"/>
      <c r="O169" s="108"/>
      <c r="P169" s="108"/>
      <c r="Q169" s="108"/>
      <c r="R169" s="108"/>
      <c r="S169" s="108"/>
      <c r="T169" s="108"/>
      <c r="U169" s="108"/>
      <c r="V169" s="108"/>
      <c r="W169" s="108"/>
      <c r="X169" s="108"/>
      <c r="Y169" s="108"/>
      <c r="Z169" s="108"/>
      <c r="AA169" s="108"/>
      <c r="AB169" s="108"/>
      <c r="AC169" s="108"/>
      <c r="AD169" s="108"/>
      <c r="AE169" s="108"/>
      <c r="AF169" s="108"/>
      <c r="AG169" s="108"/>
      <c r="AH169" s="108"/>
      <c r="AI169" s="108"/>
      <c r="AJ169" s="108"/>
      <c r="AK169" s="108"/>
      <c r="AL169" s="108"/>
      <c r="AM169" s="108"/>
      <c r="AN169" s="108"/>
      <c r="AO169" s="108"/>
      <c r="AP169" s="108"/>
      <c r="AQ169" s="109"/>
      <c r="AR169" s="125"/>
      <c r="AS169" s="96"/>
      <c r="AT169" s="96"/>
      <c r="AU169" s="96"/>
      <c r="AV169" s="96"/>
      <c r="AW169" s="96"/>
      <c r="AX169" s="96"/>
      <c r="AY169" s="96"/>
      <c r="AZ169" s="96"/>
      <c r="BA169" s="96"/>
      <c r="BB169" s="96"/>
      <c r="BC169" s="96"/>
      <c r="BD169" s="96"/>
      <c r="BE169" s="96"/>
      <c r="BF169" s="96"/>
      <c r="BG169" s="96"/>
      <c r="BH169" s="96"/>
      <c r="BI169" s="96"/>
      <c r="BJ169" s="96"/>
      <c r="BK169" s="96"/>
      <c r="BL169" s="96"/>
      <c r="BM169" s="96"/>
      <c r="BN169" s="96"/>
      <c r="BO169" s="96"/>
      <c r="BP169" s="96"/>
      <c r="BQ169" s="96"/>
      <c r="BR169" s="96"/>
      <c r="BS169" s="96"/>
      <c r="BT169" s="126"/>
    </row>
    <row r="170" spans="1:72" s="100" customFormat="1" ht="20.25" customHeight="1">
      <c r="A170" s="106" t="s">
        <v>228</v>
      </c>
      <c r="B170" s="107"/>
      <c r="C170" s="107"/>
      <c r="D170" s="107"/>
      <c r="E170" s="107"/>
      <c r="F170" s="107"/>
      <c r="G170" s="128"/>
      <c r="H170" s="108"/>
      <c r="I170" s="517"/>
      <c r="J170" s="518"/>
      <c r="K170" s="518"/>
      <c r="L170" s="518"/>
      <c r="M170" s="518"/>
      <c r="N170" s="518"/>
      <c r="O170" s="518"/>
      <c r="P170" s="518"/>
      <c r="Q170" s="518"/>
      <c r="R170" s="518"/>
      <c r="S170" s="518"/>
      <c r="T170" s="518"/>
      <c r="U170" s="518"/>
      <c r="V170" s="518"/>
      <c r="W170" s="518"/>
      <c r="X170" s="518"/>
      <c r="Y170" s="518"/>
      <c r="Z170" s="518"/>
      <c r="AA170" s="518"/>
      <c r="AB170" s="518"/>
      <c r="AC170" s="518"/>
      <c r="AD170" s="518"/>
      <c r="AE170" s="518"/>
      <c r="AF170" s="518"/>
      <c r="AG170" s="518"/>
      <c r="AH170" s="518"/>
      <c r="AI170" s="518"/>
      <c r="AJ170" s="518"/>
      <c r="AK170" s="519"/>
      <c r="AL170" s="108"/>
      <c r="AM170" s="108"/>
      <c r="AN170" s="108"/>
      <c r="AO170" s="108"/>
      <c r="AP170" s="108"/>
      <c r="AQ170" s="109"/>
      <c r="AR170" s="125"/>
      <c r="AS170" s="96"/>
      <c r="AT170" s="96"/>
      <c r="AU170" s="96"/>
      <c r="AV170" s="96"/>
      <c r="AW170" s="96"/>
      <c r="AX170" s="96"/>
      <c r="AY170" s="96"/>
      <c r="AZ170" s="96"/>
      <c r="BA170" s="96"/>
      <c r="BB170" s="96"/>
      <c r="BC170" s="96"/>
      <c r="BD170" s="96"/>
      <c r="BE170" s="96"/>
      <c r="BF170" s="96"/>
      <c r="BG170" s="96"/>
      <c r="BH170" s="96"/>
      <c r="BI170" s="96"/>
      <c r="BJ170" s="96"/>
      <c r="BK170" s="96"/>
      <c r="BL170" s="96"/>
      <c r="BM170" s="96"/>
      <c r="BN170" s="96"/>
      <c r="BO170" s="96"/>
      <c r="BP170" s="96"/>
      <c r="BQ170" s="96"/>
      <c r="BR170" s="96"/>
      <c r="BS170" s="96"/>
      <c r="BT170" s="126"/>
    </row>
    <row r="171" spans="1:72" s="100" customFormat="1" ht="7.5" customHeight="1">
      <c r="A171" s="106"/>
      <c r="B171" s="107"/>
      <c r="C171" s="107"/>
      <c r="D171" s="107"/>
      <c r="E171" s="107"/>
      <c r="F171" s="107"/>
      <c r="G171" s="128"/>
      <c r="H171" s="108"/>
      <c r="I171" s="131"/>
      <c r="J171" s="131"/>
      <c r="K171" s="131"/>
      <c r="L171" s="131"/>
      <c r="M171" s="131"/>
      <c r="N171" s="131"/>
      <c r="O171" s="131"/>
      <c r="P171" s="131"/>
      <c r="Q171" s="131"/>
      <c r="R171" s="131"/>
      <c r="S171" s="131"/>
      <c r="T171" s="131"/>
      <c r="U171" s="131"/>
      <c r="V171" s="131"/>
      <c r="W171" s="131"/>
      <c r="X171" s="131"/>
      <c r="Y171" s="131"/>
      <c r="Z171" s="131"/>
      <c r="AA171" s="131"/>
      <c r="AB171" s="131"/>
      <c r="AC171" s="131"/>
      <c r="AD171" s="131"/>
      <c r="AE171" s="131"/>
      <c r="AF171" s="131"/>
      <c r="AG171" s="131"/>
      <c r="AH171" s="131"/>
      <c r="AI171" s="131"/>
      <c r="AJ171" s="131"/>
      <c r="AK171" s="131"/>
      <c r="AL171" s="108"/>
      <c r="AM171" s="108"/>
      <c r="AN171" s="108"/>
      <c r="AO171" s="108"/>
      <c r="AP171" s="108"/>
      <c r="AQ171" s="109"/>
      <c r="AR171" s="125"/>
      <c r="AS171" s="96"/>
      <c r="AT171" s="96"/>
      <c r="AU171" s="96"/>
      <c r="AV171" s="96"/>
      <c r="AW171" s="96"/>
      <c r="AX171" s="96"/>
      <c r="AY171" s="96"/>
      <c r="AZ171" s="96"/>
      <c r="BA171" s="96"/>
      <c r="BB171" s="96"/>
      <c r="BC171" s="96"/>
      <c r="BD171" s="96"/>
      <c r="BE171" s="96"/>
      <c r="BF171" s="96"/>
      <c r="BG171" s="96"/>
      <c r="BH171" s="96"/>
      <c r="BI171" s="96"/>
      <c r="BJ171" s="96"/>
      <c r="BK171" s="96"/>
      <c r="BL171" s="96"/>
      <c r="BM171" s="96"/>
      <c r="BN171" s="96"/>
      <c r="BO171" s="96"/>
      <c r="BP171" s="96"/>
      <c r="BQ171" s="96"/>
      <c r="BR171" s="96"/>
      <c r="BS171" s="96"/>
      <c r="BT171" s="126"/>
    </row>
    <row r="172" spans="1:72" s="100" customFormat="1" ht="20.25" customHeight="1">
      <c r="A172" s="520" t="s">
        <v>434</v>
      </c>
      <c r="B172" s="541"/>
      <c r="C172" s="541"/>
      <c r="D172" s="541"/>
      <c r="E172" s="541"/>
      <c r="F172" s="541"/>
      <c r="G172" s="542"/>
      <c r="H172" s="108"/>
      <c r="I172" s="517">
        <f>AD16</f>
      </c>
      <c r="J172" s="518"/>
      <c r="K172" s="518"/>
      <c r="L172" s="518"/>
      <c r="M172" s="518"/>
      <c r="N172" s="518"/>
      <c r="O172" s="518"/>
      <c r="P172" s="518"/>
      <c r="Q172" s="518"/>
      <c r="R172" s="518"/>
      <c r="S172" s="518"/>
      <c r="T172" s="518"/>
      <c r="U172" s="518"/>
      <c r="V172" s="518"/>
      <c r="W172" s="518"/>
      <c r="X172" s="518"/>
      <c r="Y172" s="518"/>
      <c r="Z172" s="518"/>
      <c r="AA172" s="518"/>
      <c r="AB172" s="518"/>
      <c r="AC172" s="518"/>
      <c r="AD172" s="518"/>
      <c r="AE172" s="518"/>
      <c r="AF172" s="518"/>
      <c r="AG172" s="518"/>
      <c r="AH172" s="518"/>
      <c r="AI172" s="518"/>
      <c r="AJ172" s="518"/>
      <c r="AK172" s="519"/>
      <c r="AL172" s="108"/>
      <c r="AM172" s="108"/>
      <c r="AN172" s="108"/>
      <c r="AO172" s="108"/>
      <c r="AP172" s="108"/>
      <c r="AQ172" s="109"/>
      <c r="AR172" s="125"/>
      <c r="AS172" s="96"/>
      <c r="AT172" s="96"/>
      <c r="AU172" s="96"/>
      <c r="AV172" s="96"/>
      <c r="AW172" s="96"/>
      <c r="AX172" s="96"/>
      <c r="AY172" s="96"/>
      <c r="AZ172" s="96"/>
      <c r="BA172" s="96"/>
      <c r="BB172" s="96"/>
      <c r="BC172" s="96"/>
      <c r="BD172" s="96"/>
      <c r="BE172" s="96"/>
      <c r="BF172" s="96"/>
      <c r="BG172" s="96"/>
      <c r="BH172" s="96"/>
      <c r="BI172" s="96"/>
      <c r="BJ172" s="96"/>
      <c r="BK172" s="96"/>
      <c r="BL172" s="96"/>
      <c r="BM172" s="96"/>
      <c r="BN172" s="96"/>
      <c r="BO172" s="96"/>
      <c r="BP172" s="96"/>
      <c r="BQ172" s="96"/>
      <c r="BR172" s="96"/>
      <c r="BS172" s="96"/>
      <c r="BT172" s="126"/>
    </row>
    <row r="173" spans="1:72" s="100" customFormat="1" ht="7.5" customHeight="1">
      <c r="A173" s="106"/>
      <c r="B173" s="107"/>
      <c r="C173" s="107"/>
      <c r="D173" s="107"/>
      <c r="E173" s="107"/>
      <c r="F173" s="107"/>
      <c r="G173" s="128"/>
      <c r="H173" s="108"/>
      <c r="I173" s="108"/>
      <c r="J173" s="108"/>
      <c r="K173" s="108"/>
      <c r="L173" s="108"/>
      <c r="M173" s="108"/>
      <c r="N173" s="108"/>
      <c r="O173" s="108"/>
      <c r="P173" s="108"/>
      <c r="Q173" s="108"/>
      <c r="R173" s="108"/>
      <c r="S173" s="108"/>
      <c r="T173" s="108"/>
      <c r="U173" s="108"/>
      <c r="V173" s="108"/>
      <c r="W173" s="108"/>
      <c r="X173" s="108"/>
      <c r="Y173" s="108"/>
      <c r="Z173" s="108"/>
      <c r="AA173" s="108"/>
      <c r="AB173" s="108"/>
      <c r="AC173" s="108"/>
      <c r="AD173" s="108"/>
      <c r="AE173" s="108"/>
      <c r="AF173" s="108"/>
      <c r="AG173" s="108"/>
      <c r="AH173" s="108"/>
      <c r="AI173" s="108"/>
      <c r="AJ173" s="108"/>
      <c r="AK173" s="108"/>
      <c r="AL173" s="108"/>
      <c r="AM173" s="108"/>
      <c r="AN173" s="108"/>
      <c r="AO173" s="108"/>
      <c r="AP173" s="108"/>
      <c r="AQ173" s="109"/>
      <c r="AR173" s="125"/>
      <c r="AS173" s="96"/>
      <c r="AT173" s="96"/>
      <c r="AU173" s="96"/>
      <c r="AV173" s="96"/>
      <c r="AW173" s="96"/>
      <c r="AX173" s="96"/>
      <c r="AY173" s="96"/>
      <c r="AZ173" s="96"/>
      <c r="BA173" s="96"/>
      <c r="BB173" s="96"/>
      <c r="BC173" s="96"/>
      <c r="BD173" s="96"/>
      <c r="BE173" s="96"/>
      <c r="BF173" s="96"/>
      <c r="BG173" s="96"/>
      <c r="BH173" s="96"/>
      <c r="BI173" s="96"/>
      <c r="BJ173" s="96"/>
      <c r="BK173" s="96"/>
      <c r="BL173" s="96"/>
      <c r="BM173" s="96"/>
      <c r="BN173" s="96"/>
      <c r="BO173" s="96"/>
      <c r="BP173" s="96"/>
      <c r="BQ173" s="96"/>
      <c r="BR173" s="96"/>
      <c r="BS173" s="96"/>
      <c r="BT173" s="126"/>
    </row>
    <row r="174" spans="1:72" s="100" customFormat="1" ht="20.25" customHeight="1">
      <c r="A174" s="319" t="s">
        <v>435</v>
      </c>
      <c r="B174" s="107"/>
      <c r="C174" s="107"/>
      <c r="D174" s="107"/>
      <c r="E174" s="107"/>
      <c r="F174" s="107"/>
      <c r="G174" s="128"/>
      <c r="H174" s="108"/>
      <c r="I174" s="517">
        <f>AD17</f>
      </c>
      <c r="J174" s="518"/>
      <c r="K174" s="518"/>
      <c r="L174" s="518"/>
      <c r="M174" s="518"/>
      <c r="N174" s="518"/>
      <c r="O174" s="518"/>
      <c r="P174" s="518"/>
      <c r="Q174" s="518"/>
      <c r="R174" s="518"/>
      <c r="S174" s="518"/>
      <c r="T174" s="518"/>
      <c r="U174" s="518"/>
      <c r="V174" s="518"/>
      <c r="W174" s="518"/>
      <c r="X174" s="518"/>
      <c r="Y174" s="518"/>
      <c r="Z174" s="518"/>
      <c r="AA174" s="518"/>
      <c r="AB174" s="518"/>
      <c r="AC174" s="518"/>
      <c r="AD174" s="518"/>
      <c r="AE174" s="518"/>
      <c r="AF174" s="518"/>
      <c r="AG174" s="518"/>
      <c r="AH174" s="518"/>
      <c r="AI174" s="518"/>
      <c r="AJ174" s="518"/>
      <c r="AK174" s="519"/>
      <c r="AL174" s="108"/>
      <c r="AM174" s="108"/>
      <c r="AN174" s="108"/>
      <c r="AO174" s="108"/>
      <c r="AP174" s="108"/>
      <c r="AQ174" s="109"/>
      <c r="AR174" s="125"/>
      <c r="AS174" s="96"/>
      <c r="AT174" s="96"/>
      <c r="AU174" s="96"/>
      <c r="AV174" s="96"/>
      <c r="AW174" s="96"/>
      <c r="AX174" s="96"/>
      <c r="AY174" s="96"/>
      <c r="AZ174" s="96"/>
      <c r="BA174" s="96"/>
      <c r="BB174" s="96"/>
      <c r="BC174" s="96"/>
      <c r="BD174" s="96"/>
      <c r="BE174" s="96"/>
      <c r="BF174" s="96"/>
      <c r="BG174" s="96"/>
      <c r="BH174" s="96"/>
      <c r="BI174" s="96"/>
      <c r="BJ174" s="96"/>
      <c r="BK174" s="96"/>
      <c r="BL174" s="96"/>
      <c r="BM174" s="96"/>
      <c r="BN174" s="96"/>
      <c r="BO174" s="96"/>
      <c r="BP174" s="96"/>
      <c r="BQ174" s="96"/>
      <c r="BR174" s="96"/>
      <c r="BS174" s="96"/>
      <c r="BT174" s="126"/>
    </row>
    <row r="175" spans="1:72" s="100" customFormat="1" ht="7.5" customHeight="1">
      <c r="A175" s="106"/>
      <c r="B175" s="107"/>
      <c r="C175" s="107"/>
      <c r="D175" s="107"/>
      <c r="E175" s="107"/>
      <c r="F175" s="107"/>
      <c r="G175" s="128"/>
      <c r="H175" s="108"/>
      <c r="I175" s="108"/>
      <c r="J175" s="108"/>
      <c r="K175" s="108"/>
      <c r="L175" s="108"/>
      <c r="M175" s="108"/>
      <c r="N175" s="108"/>
      <c r="O175" s="108"/>
      <c r="P175" s="108"/>
      <c r="Q175" s="108"/>
      <c r="R175" s="108"/>
      <c r="S175" s="108"/>
      <c r="T175" s="108"/>
      <c r="U175" s="108"/>
      <c r="V175" s="108"/>
      <c r="W175" s="108"/>
      <c r="X175" s="108"/>
      <c r="Y175" s="108"/>
      <c r="Z175" s="108"/>
      <c r="AA175" s="108"/>
      <c r="AB175" s="108"/>
      <c r="AC175" s="108"/>
      <c r="AD175" s="108"/>
      <c r="AE175" s="108"/>
      <c r="AF175" s="108"/>
      <c r="AG175" s="108"/>
      <c r="AH175" s="108"/>
      <c r="AI175" s="108"/>
      <c r="AJ175" s="108"/>
      <c r="AK175" s="108"/>
      <c r="AL175" s="108"/>
      <c r="AM175" s="108"/>
      <c r="AN175" s="108"/>
      <c r="AO175" s="108"/>
      <c r="AP175" s="108"/>
      <c r="AQ175" s="109"/>
      <c r="AR175" s="125"/>
      <c r="AS175" s="96"/>
      <c r="AT175" s="96"/>
      <c r="AU175" s="96"/>
      <c r="AV175" s="96"/>
      <c r="AW175" s="96"/>
      <c r="AX175" s="96"/>
      <c r="AY175" s="96"/>
      <c r="AZ175" s="96"/>
      <c r="BA175" s="96"/>
      <c r="BB175" s="96"/>
      <c r="BC175" s="96"/>
      <c r="BD175" s="96"/>
      <c r="BE175" s="96"/>
      <c r="BF175" s="96"/>
      <c r="BG175" s="96"/>
      <c r="BH175" s="96"/>
      <c r="BI175" s="96"/>
      <c r="BJ175" s="96"/>
      <c r="BK175" s="96"/>
      <c r="BL175" s="96"/>
      <c r="BM175" s="96"/>
      <c r="BN175" s="96"/>
      <c r="BO175" s="96"/>
      <c r="BP175" s="96"/>
      <c r="BQ175" s="96"/>
      <c r="BR175" s="96"/>
      <c r="BS175" s="96"/>
      <c r="BT175" s="126"/>
    </row>
    <row r="176" spans="1:72" s="100" customFormat="1" ht="20.25" customHeight="1">
      <c r="A176" s="106" t="s">
        <v>444</v>
      </c>
      <c r="B176" s="107"/>
      <c r="C176" s="107"/>
      <c r="D176" s="107"/>
      <c r="E176" s="107"/>
      <c r="F176" s="107"/>
      <c r="G176" s="128"/>
      <c r="H176" s="108"/>
      <c r="I176" s="538">
        <f>IF(I146="","",I146)</f>
      </c>
      <c r="J176" s="539"/>
      <c r="K176" s="539"/>
      <c r="L176" s="539"/>
      <c r="M176" s="539"/>
      <c r="N176" s="539"/>
      <c r="O176" s="539"/>
      <c r="P176" s="540"/>
      <c r="Q176" s="142"/>
      <c r="R176" s="142"/>
      <c r="S176" s="142"/>
      <c r="T176" s="142"/>
      <c r="U176" s="142"/>
      <c r="V176" s="142"/>
      <c r="W176" s="142"/>
      <c r="X176" s="142"/>
      <c r="Y176" s="142"/>
      <c r="Z176" s="142"/>
      <c r="AA176" s="142"/>
      <c r="AB176" s="142"/>
      <c r="AC176" s="142"/>
      <c r="AD176" s="142"/>
      <c r="AE176" s="142"/>
      <c r="AF176" s="142"/>
      <c r="AG176" s="142"/>
      <c r="AH176" s="142"/>
      <c r="AI176" s="142"/>
      <c r="AJ176" s="142"/>
      <c r="AK176" s="142"/>
      <c r="AL176" s="108"/>
      <c r="AM176" s="108"/>
      <c r="AN176" s="108"/>
      <c r="AO176" s="108"/>
      <c r="AP176" s="108"/>
      <c r="AQ176" s="109"/>
      <c r="AR176" s="125"/>
      <c r="AS176" s="96"/>
      <c r="AT176" s="96"/>
      <c r="AU176" s="96"/>
      <c r="AV176" s="96"/>
      <c r="AW176" s="96"/>
      <c r="AX176" s="96"/>
      <c r="AY176" s="96"/>
      <c r="AZ176" s="96"/>
      <c r="BA176" s="96"/>
      <c r="BB176" s="96"/>
      <c r="BC176" s="96"/>
      <c r="BD176" s="96"/>
      <c r="BE176" s="96"/>
      <c r="BF176" s="96"/>
      <c r="BG176" s="96"/>
      <c r="BH176" s="96"/>
      <c r="BI176" s="96"/>
      <c r="BJ176" s="96"/>
      <c r="BK176" s="96"/>
      <c r="BL176" s="96"/>
      <c r="BM176" s="96"/>
      <c r="BN176" s="96"/>
      <c r="BO176" s="96"/>
      <c r="BP176" s="96"/>
      <c r="BQ176" s="96"/>
      <c r="BR176" s="96"/>
      <c r="BS176" s="96"/>
      <c r="BT176" s="126"/>
    </row>
    <row r="177" spans="1:72" s="100" customFormat="1" ht="7.5" customHeight="1">
      <c r="A177" s="106"/>
      <c r="B177" s="107"/>
      <c r="C177" s="107"/>
      <c r="D177" s="107"/>
      <c r="E177" s="107"/>
      <c r="F177" s="107"/>
      <c r="G177" s="128"/>
      <c r="H177" s="108"/>
      <c r="I177" s="143"/>
      <c r="J177" s="143"/>
      <c r="K177" s="143"/>
      <c r="L177" s="143"/>
      <c r="M177" s="143"/>
      <c r="N177" s="143"/>
      <c r="O177" s="143"/>
      <c r="P177" s="143"/>
      <c r="Q177" s="143"/>
      <c r="R177" s="143"/>
      <c r="S177" s="143"/>
      <c r="T177" s="143"/>
      <c r="U177" s="143"/>
      <c r="V177" s="143"/>
      <c r="W177" s="143"/>
      <c r="X177" s="143"/>
      <c r="Y177" s="143"/>
      <c r="Z177" s="143"/>
      <c r="AA177" s="143"/>
      <c r="AB177" s="143"/>
      <c r="AC177" s="143"/>
      <c r="AD177" s="143"/>
      <c r="AE177" s="143"/>
      <c r="AF177" s="143"/>
      <c r="AG177" s="143"/>
      <c r="AH177" s="143"/>
      <c r="AI177" s="143"/>
      <c r="AJ177" s="143"/>
      <c r="AK177" s="143"/>
      <c r="AL177" s="108"/>
      <c r="AM177" s="108"/>
      <c r="AN177" s="108"/>
      <c r="AO177" s="108"/>
      <c r="AP177" s="108"/>
      <c r="AQ177" s="109"/>
      <c r="AR177" s="125"/>
      <c r="AS177" s="96"/>
      <c r="AT177" s="96"/>
      <c r="AU177" s="96"/>
      <c r="AV177" s="96"/>
      <c r="AW177" s="96"/>
      <c r="AX177" s="96"/>
      <c r="AY177" s="96"/>
      <c r="AZ177" s="96"/>
      <c r="BA177" s="96"/>
      <c r="BB177" s="96"/>
      <c r="BC177" s="96"/>
      <c r="BD177" s="96"/>
      <c r="BE177" s="96"/>
      <c r="BF177" s="96"/>
      <c r="BG177" s="96"/>
      <c r="BH177" s="96"/>
      <c r="BI177" s="96"/>
      <c r="BJ177" s="96"/>
      <c r="BK177" s="96"/>
      <c r="BL177" s="96"/>
      <c r="BM177" s="96"/>
      <c r="BN177" s="96"/>
      <c r="BO177" s="96"/>
      <c r="BP177" s="96"/>
      <c r="BQ177" s="96"/>
      <c r="BR177" s="96"/>
      <c r="BS177" s="96"/>
      <c r="BT177" s="126"/>
    </row>
    <row r="178" spans="1:72" s="100" customFormat="1" ht="20.25" customHeight="1">
      <c r="A178" s="106" t="s">
        <v>445</v>
      </c>
      <c r="B178" s="107"/>
      <c r="C178" s="107"/>
      <c r="D178" s="107"/>
      <c r="E178" s="107"/>
      <c r="F178" s="107"/>
      <c r="G178" s="128"/>
      <c r="H178" s="108"/>
      <c r="I178" s="538">
        <f>IF(I148="","",I148)</f>
      </c>
      <c r="J178" s="539"/>
      <c r="K178" s="539"/>
      <c r="L178" s="539"/>
      <c r="M178" s="539"/>
      <c r="N178" s="539"/>
      <c r="O178" s="539"/>
      <c r="P178" s="540"/>
      <c r="Q178" s="143"/>
      <c r="R178" s="143"/>
      <c r="S178" s="143"/>
      <c r="T178" s="143"/>
      <c r="U178" s="143"/>
      <c r="V178" s="143"/>
      <c r="W178" s="143"/>
      <c r="X178" s="143"/>
      <c r="Y178" s="143"/>
      <c r="Z178" s="143"/>
      <c r="AA178" s="143"/>
      <c r="AB178" s="143"/>
      <c r="AC178" s="143"/>
      <c r="AD178" s="143"/>
      <c r="AE178" s="143"/>
      <c r="AF178" s="143"/>
      <c r="AG178" s="143"/>
      <c r="AH178" s="143"/>
      <c r="AI178" s="143"/>
      <c r="AJ178" s="143"/>
      <c r="AK178" s="143"/>
      <c r="AL178" s="108"/>
      <c r="AM178" s="108"/>
      <c r="AN178" s="108"/>
      <c r="AO178" s="108"/>
      <c r="AP178" s="108"/>
      <c r="AQ178" s="109"/>
      <c r="AR178" s="125"/>
      <c r="AS178" s="96"/>
      <c r="AT178" s="96"/>
      <c r="AU178" s="96"/>
      <c r="AV178" s="96"/>
      <c r="AW178" s="96"/>
      <c r="AX178" s="96"/>
      <c r="AY178" s="96"/>
      <c r="AZ178" s="96"/>
      <c r="BA178" s="96"/>
      <c r="BB178" s="96"/>
      <c r="BC178" s="96"/>
      <c r="BD178" s="96"/>
      <c r="BE178" s="96"/>
      <c r="BF178" s="96"/>
      <c r="BG178" s="96"/>
      <c r="BH178" s="96"/>
      <c r="BI178" s="96"/>
      <c r="BJ178" s="96"/>
      <c r="BK178" s="96"/>
      <c r="BL178" s="96"/>
      <c r="BM178" s="96"/>
      <c r="BN178" s="96"/>
      <c r="BO178" s="96"/>
      <c r="BP178" s="96"/>
      <c r="BQ178" s="96"/>
      <c r="BR178" s="96"/>
      <c r="BS178" s="96"/>
      <c r="BT178" s="126"/>
    </row>
    <row r="179" spans="1:72" s="100" customFormat="1" ht="7.5" customHeight="1">
      <c r="A179" s="106"/>
      <c r="B179" s="107"/>
      <c r="C179" s="107"/>
      <c r="D179" s="107"/>
      <c r="E179" s="107"/>
      <c r="F179" s="107"/>
      <c r="G179" s="128"/>
      <c r="H179" s="108"/>
      <c r="I179" s="143"/>
      <c r="J179" s="143"/>
      <c r="K179" s="143"/>
      <c r="L179" s="143"/>
      <c r="M179" s="143"/>
      <c r="N179" s="143"/>
      <c r="O179" s="143"/>
      <c r="P179" s="143"/>
      <c r="Q179" s="143"/>
      <c r="R179" s="143"/>
      <c r="S179" s="143"/>
      <c r="T179" s="143"/>
      <c r="U179" s="143"/>
      <c r="V179" s="143"/>
      <c r="W179" s="143"/>
      <c r="X179" s="143"/>
      <c r="Y179" s="143"/>
      <c r="Z179" s="143"/>
      <c r="AA179" s="143"/>
      <c r="AB179" s="143"/>
      <c r="AC179" s="143"/>
      <c r="AD179" s="143"/>
      <c r="AE179" s="143"/>
      <c r="AF179" s="143"/>
      <c r="AG179" s="143"/>
      <c r="AH179" s="143"/>
      <c r="AI179" s="143"/>
      <c r="AJ179" s="143"/>
      <c r="AK179" s="143"/>
      <c r="AL179" s="108"/>
      <c r="AM179" s="108"/>
      <c r="AN179" s="108"/>
      <c r="AO179" s="108"/>
      <c r="AP179" s="108"/>
      <c r="AQ179" s="109"/>
      <c r="AR179" s="125"/>
      <c r="AS179" s="96"/>
      <c r="AT179" s="96"/>
      <c r="AU179" s="96"/>
      <c r="AV179" s="96"/>
      <c r="AW179" s="96"/>
      <c r="AX179" s="96"/>
      <c r="AY179" s="96"/>
      <c r="AZ179" s="96"/>
      <c r="BA179" s="96"/>
      <c r="BB179" s="96"/>
      <c r="BC179" s="96"/>
      <c r="BD179" s="96"/>
      <c r="BE179" s="96"/>
      <c r="BF179" s="96"/>
      <c r="BG179" s="96"/>
      <c r="BH179" s="96"/>
      <c r="BI179" s="96"/>
      <c r="BJ179" s="96"/>
      <c r="BK179" s="96"/>
      <c r="BL179" s="96"/>
      <c r="BM179" s="96"/>
      <c r="BN179" s="96"/>
      <c r="BO179" s="96"/>
      <c r="BP179" s="96"/>
      <c r="BQ179" s="96"/>
      <c r="BR179" s="96"/>
      <c r="BS179" s="96"/>
      <c r="BT179" s="126"/>
    </row>
    <row r="180" spans="1:72" s="100" customFormat="1" ht="20.25" customHeight="1">
      <c r="A180" s="106" t="s">
        <v>125</v>
      </c>
      <c r="B180" s="107"/>
      <c r="C180" s="107"/>
      <c r="D180" s="107"/>
      <c r="E180" s="107"/>
      <c r="F180" s="107"/>
      <c r="G180" s="128"/>
      <c r="H180" s="108"/>
      <c r="I180" s="538">
        <f>IF(I150="","",I150)</f>
      </c>
      <c r="J180" s="539"/>
      <c r="K180" s="539"/>
      <c r="L180" s="539"/>
      <c r="M180" s="539"/>
      <c r="N180" s="539"/>
      <c r="O180" s="539"/>
      <c r="P180" s="540"/>
      <c r="Q180" s="143"/>
      <c r="R180" s="143"/>
      <c r="S180" s="143"/>
      <c r="T180" s="143"/>
      <c r="U180" s="143"/>
      <c r="V180" s="143"/>
      <c r="W180" s="143"/>
      <c r="X180" s="143"/>
      <c r="Y180" s="143"/>
      <c r="Z180" s="143"/>
      <c r="AA180" s="143"/>
      <c r="AB180" s="143"/>
      <c r="AC180" s="143"/>
      <c r="AD180" s="143"/>
      <c r="AE180" s="143"/>
      <c r="AF180" s="143"/>
      <c r="AG180" s="143"/>
      <c r="AH180" s="143"/>
      <c r="AI180" s="143"/>
      <c r="AJ180" s="143"/>
      <c r="AK180" s="143"/>
      <c r="AL180" s="108"/>
      <c r="AM180" s="108"/>
      <c r="AN180" s="108"/>
      <c r="AO180" s="108"/>
      <c r="AP180" s="108"/>
      <c r="AQ180" s="109"/>
      <c r="AR180" s="125" t="s">
        <v>448</v>
      </c>
      <c r="AS180" s="96"/>
      <c r="AT180" s="96"/>
      <c r="AU180" s="96"/>
      <c r="AV180" s="96"/>
      <c r="AW180" s="96"/>
      <c r="AX180" s="96"/>
      <c r="AY180" s="96"/>
      <c r="AZ180" s="96"/>
      <c r="BA180" s="96"/>
      <c r="BB180" s="96"/>
      <c r="BC180" s="96"/>
      <c r="BD180" s="96"/>
      <c r="BE180" s="96"/>
      <c r="BF180" s="96"/>
      <c r="BG180" s="96"/>
      <c r="BH180" s="96"/>
      <c r="BI180" s="96"/>
      <c r="BJ180" s="96"/>
      <c r="BK180" s="96"/>
      <c r="BL180" s="96"/>
      <c r="BM180" s="96"/>
      <c r="BN180" s="96"/>
      <c r="BO180" s="96"/>
      <c r="BP180" s="96"/>
      <c r="BQ180" s="96"/>
      <c r="BR180" s="96"/>
      <c r="BS180" s="96"/>
      <c r="BT180" s="126"/>
    </row>
    <row r="181" spans="1:72" s="100" customFormat="1" ht="7.5" customHeight="1">
      <c r="A181" s="106"/>
      <c r="B181" s="107"/>
      <c r="C181" s="107"/>
      <c r="D181" s="107"/>
      <c r="E181" s="107"/>
      <c r="F181" s="107"/>
      <c r="G181" s="128"/>
      <c r="H181" s="108"/>
      <c r="I181" s="143"/>
      <c r="J181" s="143"/>
      <c r="K181" s="143"/>
      <c r="L181" s="143"/>
      <c r="M181" s="143"/>
      <c r="N181" s="143"/>
      <c r="O181" s="143"/>
      <c r="P181" s="143"/>
      <c r="Q181" s="143"/>
      <c r="R181" s="143"/>
      <c r="S181" s="143"/>
      <c r="T181" s="143"/>
      <c r="U181" s="143"/>
      <c r="V181" s="143"/>
      <c r="W181" s="143"/>
      <c r="X181" s="143"/>
      <c r="Y181" s="143"/>
      <c r="Z181" s="143"/>
      <c r="AA181" s="143"/>
      <c r="AB181" s="143"/>
      <c r="AC181" s="143"/>
      <c r="AD181" s="143"/>
      <c r="AE181" s="143"/>
      <c r="AF181" s="143"/>
      <c r="AG181" s="143"/>
      <c r="AH181" s="143"/>
      <c r="AI181" s="143"/>
      <c r="AJ181" s="143"/>
      <c r="AK181" s="143"/>
      <c r="AL181" s="108"/>
      <c r="AM181" s="108"/>
      <c r="AN181" s="108"/>
      <c r="AO181" s="108"/>
      <c r="AP181" s="108"/>
      <c r="AQ181" s="109"/>
      <c r="AR181" s="125"/>
      <c r="AS181" s="96"/>
      <c r="AT181" s="96"/>
      <c r="AU181" s="96"/>
      <c r="AV181" s="96"/>
      <c r="AW181" s="96"/>
      <c r="AX181" s="96"/>
      <c r="AY181" s="96"/>
      <c r="AZ181" s="96"/>
      <c r="BA181" s="96"/>
      <c r="BB181" s="96"/>
      <c r="BC181" s="96"/>
      <c r="BD181" s="96"/>
      <c r="BE181" s="96"/>
      <c r="BF181" s="96"/>
      <c r="BG181" s="96"/>
      <c r="BH181" s="96"/>
      <c r="BI181" s="96"/>
      <c r="BJ181" s="96"/>
      <c r="BK181" s="96"/>
      <c r="BL181" s="96"/>
      <c r="BM181" s="96"/>
      <c r="BN181" s="96"/>
      <c r="BO181" s="96"/>
      <c r="BP181" s="96"/>
      <c r="BQ181" s="96"/>
      <c r="BR181" s="96"/>
      <c r="BS181" s="96"/>
      <c r="BT181" s="126"/>
    </row>
    <row r="182" spans="1:72" s="100" customFormat="1" ht="20.25" customHeight="1">
      <c r="A182" s="106" t="s">
        <v>439</v>
      </c>
      <c r="B182" s="107"/>
      <c r="C182" s="107"/>
      <c r="D182" s="107"/>
      <c r="E182" s="107"/>
      <c r="F182" s="107"/>
      <c r="G182" s="128"/>
      <c r="H182" s="108"/>
      <c r="I182" s="538">
        <f>IF(I152="","",I152)</f>
      </c>
      <c r="J182" s="539"/>
      <c r="K182" s="539"/>
      <c r="L182" s="539"/>
      <c r="M182" s="539"/>
      <c r="N182" s="539"/>
      <c r="O182" s="539"/>
      <c r="P182" s="540"/>
      <c r="Q182" s="143"/>
      <c r="R182" s="143"/>
      <c r="S182" s="143"/>
      <c r="T182" s="143"/>
      <c r="U182" s="143"/>
      <c r="V182" s="143"/>
      <c r="W182" s="143"/>
      <c r="X182" s="143"/>
      <c r="Y182" s="143"/>
      <c r="Z182" s="143"/>
      <c r="AA182" s="143"/>
      <c r="AB182" s="143"/>
      <c r="AC182" s="143"/>
      <c r="AD182" s="143"/>
      <c r="AE182" s="143"/>
      <c r="AF182" s="143"/>
      <c r="AG182" s="143"/>
      <c r="AH182" s="143"/>
      <c r="AI182" s="143"/>
      <c r="AJ182" s="143"/>
      <c r="AK182" s="143"/>
      <c r="AL182" s="108"/>
      <c r="AM182" s="108"/>
      <c r="AN182" s="108"/>
      <c r="AO182" s="108"/>
      <c r="AP182" s="108"/>
      <c r="AQ182" s="109"/>
      <c r="AR182" s="125"/>
      <c r="AS182" s="96"/>
      <c r="AT182" s="96"/>
      <c r="AU182" s="96"/>
      <c r="AV182" s="96"/>
      <c r="AW182" s="96"/>
      <c r="AX182" s="96"/>
      <c r="AY182" s="96"/>
      <c r="AZ182" s="96"/>
      <c r="BA182" s="96"/>
      <c r="BB182" s="96"/>
      <c r="BC182" s="96"/>
      <c r="BD182" s="96"/>
      <c r="BE182" s="96"/>
      <c r="BF182" s="96"/>
      <c r="BG182" s="96"/>
      <c r="BH182" s="96"/>
      <c r="BI182" s="96"/>
      <c r="BJ182" s="96"/>
      <c r="BK182" s="96"/>
      <c r="BL182" s="96"/>
      <c r="BM182" s="96"/>
      <c r="BN182" s="96"/>
      <c r="BO182" s="96"/>
      <c r="BP182" s="96"/>
      <c r="BQ182" s="96"/>
      <c r="BR182" s="96"/>
      <c r="BS182" s="96"/>
      <c r="BT182" s="126"/>
    </row>
    <row r="183" spans="1:72" s="100" customFormat="1" ht="7.5" customHeight="1">
      <c r="A183" s="110"/>
      <c r="B183" s="111"/>
      <c r="C183" s="111"/>
      <c r="D183" s="111"/>
      <c r="E183" s="111"/>
      <c r="F183" s="111"/>
      <c r="G183" s="133"/>
      <c r="H183" s="112"/>
      <c r="I183" s="144"/>
      <c r="J183" s="144"/>
      <c r="K183" s="144"/>
      <c r="L183" s="144"/>
      <c r="M183" s="144"/>
      <c r="N183" s="144"/>
      <c r="O183" s="144"/>
      <c r="P183" s="144"/>
      <c r="Q183" s="144"/>
      <c r="R183" s="144"/>
      <c r="S183" s="144"/>
      <c r="T183" s="144"/>
      <c r="U183" s="144"/>
      <c r="V183" s="144"/>
      <c r="W183" s="144"/>
      <c r="X183" s="144"/>
      <c r="Y183" s="144"/>
      <c r="Z183" s="144"/>
      <c r="AA183" s="144"/>
      <c r="AB183" s="144"/>
      <c r="AC183" s="144"/>
      <c r="AD183" s="144"/>
      <c r="AE183" s="144"/>
      <c r="AF183" s="144"/>
      <c r="AG183" s="144"/>
      <c r="AH183" s="144"/>
      <c r="AI183" s="144"/>
      <c r="AJ183" s="144"/>
      <c r="AK183" s="144"/>
      <c r="AL183" s="112"/>
      <c r="AM183" s="112"/>
      <c r="AN183" s="112"/>
      <c r="AO183" s="112"/>
      <c r="AP183" s="112"/>
      <c r="AQ183" s="114"/>
      <c r="AR183" s="134"/>
      <c r="AS183" s="135"/>
      <c r="AT183" s="135"/>
      <c r="AU183" s="135"/>
      <c r="AV183" s="135"/>
      <c r="AW183" s="135"/>
      <c r="AX183" s="135"/>
      <c r="AY183" s="135"/>
      <c r="AZ183" s="135"/>
      <c r="BA183" s="135"/>
      <c r="BB183" s="135"/>
      <c r="BC183" s="135"/>
      <c r="BD183" s="135"/>
      <c r="BE183" s="135"/>
      <c r="BF183" s="135"/>
      <c r="BG183" s="135"/>
      <c r="BH183" s="135"/>
      <c r="BI183" s="135"/>
      <c r="BJ183" s="135"/>
      <c r="BK183" s="135"/>
      <c r="BL183" s="135"/>
      <c r="BM183" s="135"/>
      <c r="BN183" s="135"/>
      <c r="BO183" s="135"/>
      <c r="BP183" s="135"/>
      <c r="BQ183" s="135"/>
      <c r="BR183" s="135"/>
      <c r="BS183" s="135"/>
      <c r="BT183" s="136"/>
    </row>
    <row r="184" spans="49:64" s="100" customFormat="1" ht="13.5">
      <c r="AW184" s="96"/>
      <c r="BF184" s="96"/>
      <c r="BG184" s="96"/>
      <c r="BH184" s="96"/>
      <c r="BI184" s="96"/>
      <c r="BJ184" s="96"/>
      <c r="BK184" s="96"/>
      <c r="BL184" s="96"/>
    </row>
    <row r="186" spans="1:72" ht="20.25" customHeight="1">
      <c r="A186" s="145" t="s">
        <v>205</v>
      </c>
      <c r="B186" s="146"/>
      <c r="C186" s="146"/>
      <c r="D186" s="146"/>
      <c r="E186" s="146"/>
      <c r="F186" s="146"/>
      <c r="G186" s="146"/>
      <c r="H186" s="146"/>
      <c r="I186" s="146"/>
      <c r="J186" s="146"/>
      <c r="K186" s="146"/>
      <c r="L186" s="146"/>
      <c r="M186" s="146"/>
      <c r="N186" s="146"/>
      <c r="O186" s="146"/>
      <c r="P186" s="146"/>
      <c r="Q186" s="146"/>
      <c r="R186" s="146"/>
      <c r="S186" s="146"/>
      <c r="T186" s="146"/>
      <c r="U186" s="146"/>
      <c r="V186" s="146"/>
      <c r="W186" s="146"/>
      <c r="X186" s="146"/>
      <c r="Y186" s="146"/>
      <c r="Z186" s="146"/>
      <c r="AA186" s="146"/>
      <c r="AB186" s="146"/>
      <c r="AC186" s="146"/>
      <c r="AD186" s="146"/>
      <c r="AE186" s="146"/>
      <c r="AF186" s="146"/>
      <c r="AG186" s="146"/>
      <c r="AH186" s="146"/>
      <c r="AI186" s="146"/>
      <c r="AJ186" s="146"/>
      <c r="AK186" s="146"/>
      <c r="AL186" s="146"/>
      <c r="AM186" s="146"/>
      <c r="AN186" s="146"/>
      <c r="AO186" s="146"/>
      <c r="AP186" s="146"/>
      <c r="AQ186" s="147"/>
      <c r="AR186" s="62"/>
      <c r="AS186" s="45"/>
      <c r="AT186" s="45"/>
      <c r="AU186" s="45"/>
      <c r="AV186" s="45"/>
      <c r="AW186" s="45"/>
      <c r="AX186" s="45"/>
      <c r="AY186" s="45"/>
      <c r="AZ186" s="45"/>
      <c r="BA186" s="45"/>
      <c r="BB186" s="45"/>
      <c r="BC186" s="45"/>
      <c r="BD186" s="45"/>
      <c r="BE186" s="45"/>
      <c r="BF186" s="45"/>
      <c r="BG186" s="45"/>
      <c r="BH186" s="45"/>
      <c r="BI186" s="45"/>
      <c r="BJ186" s="45"/>
      <c r="BK186" s="45"/>
      <c r="BL186" s="45"/>
      <c r="BM186" s="45"/>
      <c r="BN186" s="45"/>
      <c r="BO186" s="45"/>
      <c r="BP186" s="45"/>
      <c r="BQ186" s="45"/>
      <c r="BR186" s="45"/>
      <c r="BS186" s="45"/>
      <c r="BT186" s="48"/>
    </row>
    <row r="187" spans="1:72" ht="7.5" customHeight="1">
      <c r="A187" s="53"/>
      <c r="B187" s="54"/>
      <c r="C187" s="54"/>
      <c r="D187" s="50"/>
      <c r="E187" s="50"/>
      <c r="F187" s="50"/>
      <c r="G187" s="51"/>
      <c r="H187" s="229"/>
      <c r="I187" s="229"/>
      <c r="J187" s="229"/>
      <c r="K187" s="229"/>
      <c r="L187" s="229"/>
      <c r="M187" s="229"/>
      <c r="N187" s="229"/>
      <c r="O187" s="229"/>
      <c r="P187" s="229"/>
      <c r="Q187" s="229"/>
      <c r="R187" s="229"/>
      <c r="S187" s="229"/>
      <c r="T187" s="229"/>
      <c r="U187" s="229"/>
      <c r="V187" s="229"/>
      <c r="W187" s="229"/>
      <c r="X187" s="229"/>
      <c r="Y187" s="229"/>
      <c r="Z187" s="229"/>
      <c r="AA187" s="229"/>
      <c r="AB187" s="229"/>
      <c r="AC187" s="229"/>
      <c r="AD187" s="229"/>
      <c r="AE187" s="229"/>
      <c r="AF187" s="229"/>
      <c r="AG187" s="229"/>
      <c r="AH187" s="229"/>
      <c r="AI187" s="229"/>
      <c r="AJ187" s="229"/>
      <c r="AK187" s="229"/>
      <c r="AL187" s="229"/>
      <c r="AM187" s="229"/>
      <c r="AN187" s="229"/>
      <c r="AO187" s="229"/>
      <c r="AP187" s="229"/>
      <c r="AQ187" s="230"/>
      <c r="AR187" s="47"/>
      <c r="AS187" s="46"/>
      <c r="AT187" s="46"/>
      <c r="AU187" s="46"/>
      <c r="AV187" s="46"/>
      <c r="AW187" s="46"/>
      <c r="AX187" s="46"/>
      <c r="AY187" s="46"/>
      <c r="AZ187" s="46"/>
      <c r="BA187" s="46"/>
      <c r="BB187" s="46"/>
      <c r="BC187" s="46"/>
      <c r="BD187" s="46"/>
      <c r="BE187" s="46"/>
      <c r="BF187" s="46"/>
      <c r="BG187" s="46"/>
      <c r="BH187" s="46"/>
      <c r="BI187" s="46"/>
      <c r="BJ187" s="46"/>
      <c r="BK187" s="46"/>
      <c r="BL187" s="46"/>
      <c r="BM187" s="46"/>
      <c r="BN187" s="46"/>
      <c r="BO187" s="46"/>
      <c r="BP187" s="46"/>
      <c r="BQ187" s="46"/>
      <c r="BR187" s="46"/>
      <c r="BS187" s="46"/>
      <c r="BT187" s="49"/>
    </row>
    <row r="188" spans="1:72" ht="20.25" customHeight="1">
      <c r="A188" s="55" t="s">
        <v>449</v>
      </c>
      <c r="B188" s="54"/>
      <c r="C188" s="54"/>
      <c r="D188" s="50"/>
      <c r="E188" s="50"/>
      <c r="F188" s="50"/>
      <c r="G188" s="52"/>
      <c r="H188" s="229"/>
      <c r="I188" s="229"/>
      <c r="J188" s="229"/>
      <c r="K188" s="229"/>
      <c r="L188" s="229"/>
      <c r="M188" s="229"/>
      <c r="N188" s="229"/>
      <c r="O188" s="229"/>
      <c r="P188" s="229"/>
      <c r="Q188" s="229"/>
      <c r="R188" s="229"/>
      <c r="S188" s="229"/>
      <c r="T188" s="229"/>
      <c r="U188" s="229"/>
      <c r="V188" s="229"/>
      <c r="W188" s="229"/>
      <c r="X188" s="229"/>
      <c r="Y188" s="229"/>
      <c r="Z188" s="229"/>
      <c r="AA188" s="229"/>
      <c r="AB188" s="229"/>
      <c r="AC188" s="229"/>
      <c r="AD188" s="229"/>
      <c r="AE188" s="229"/>
      <c r="AF188" s="229"/>
      <c r="AG188" s="229"/>
      <c r="AH188" s="229"/>
      <c r="AI188" s="229"/>
      <c r="AJ188" s="229"/>
      <c r="AK188" s="229"/>
      <c r="AL188" s="229"/>
      <c r="AM188" s="229"/>
      <c r="AN188" s="229"/>
      <c r="AO188" s="229"/>
      <c r="AP188" s="229"/>
      <c r="AQ188" s="230"/>
      <c r="AR188" s="47"/>
      <c r="AS188" s="46"/>
      <c r="AT188" s="46"/>
      <c r="AU188" s="46"/>
      <c r="AV188" s="46"/>
      <c r="AW188" s="46"/>
      <c r="AX188" s="46"/>
      <c r="AY188" s="46"/>
      <c r="AZ188" s="46"/>
      <c r="BA188" s="46"/>
      <c r="BB188" s="46"/>
      <c r="BC188" s="46"/>
      <c r="BD188" s="46"/>
      <c r="BE188" s="46"/>
      <c r="BF188" s="46"/>
      <c r="BG188" s="46"/>
      <c r="BH188" s="46"/>
      <c r="BI188" s="46"/>
      <c r="BJ188" s="46"/>
      <c r="BK188" s="46"/>
      <c r="BL188" s="46"/>
      <c r="BM188" s="46"/>
      <c r="BN188" s="46"/>
      <c r="BO188" s="46"/>
      <c r="BP188" s="46"/>
      <c r="BQ188" s="46"/>
      <c r="BR188" s="46"/>
      <c r="BS188" s="46"/>
      <c r="BT188" s="49"/>
    </row>
    <row r="189" spans="1:72" ht="20.25" customHeight="1">
      <c r="A189" s="55" t="s">
        <v>450</v>
      </c>
      <c r="B189" s="54"/>
      <c r="C189" s="54"/>
      <c r="D189" s="50"/>
      <c r="E189" s="50"/>
      <c r="F189" s="50"/>
      <c r="G189" s="52"/>
      <c r="H189" s="229"/>
      <c r="I189" s="229"/>
      <c r="J189" s="229"/>
      <c r="K189" s="229"/>
      <c r="L189" s="229"/>
      <c r="M189" s="229"/>
      <c r="N189" s="229"/>
      <c r="O189" s="229"/>
      <c r="P189" s="229"/>
      <c r="Q189" s="229"/>
      <c r="R189" s="229"/>
      <c r="S189" s="229"/>
      <c r="T189" s="229"/>
      <c r="U189" s="229"/>
      <c r="V189" s="229"/>
      <c r="W189" s="229"/>
      <c r="X189" s="229"/>
      <c r="Y189" s="229"/>
      <c r="Z189" s="229"/>
      <c r="AA189" s="229"/>
      <c r="AB189" s="229"/>
      <c r="AC189" s="229"/>
      <c r="AD189" s="229"/>
      <c r="AE189" s="229"/>
      <c r="AF189" s="229"/>
      <c r="AG189" s="229"/>
      <c r="AH189" s="229"/>
      <c r="AI189" s="229"/>
      <c r="AJ189" s="229"/>
      <c r="AK189" s="229"/>
      <c r="AL189" s="229"/>
      <c r="AM189" s="229"/>
      <c r="AN189" s="229"/>
      <c r="AO189" s="229"/>
      <c r="AP189" s="229"/>
      <c r="AQ189" s="230"/>
      <c r="AR189" s="47"/>
      <c r="AS189" s="46"/>
      <c r="AT189" s="46"/>
      <c r="AU189" s="46"/>
      <c r="AV189" s="46"/>
      <c r="AW189" s="46"/>
      <c r="AX189" s="46"/>
      <c r="AY189" s="46"/>
      <c r="AZ189" s="46"/>
      <c r="BA189" s="46"/>
      <c r="BB189" s="46"/>
      <c r="BC189" s="46"/>
      <c r="BD189" s="46"/>
      <c r="BE189" s="46"/>
      <c r="BF189" s="46"/>
      <c r="BG189" s="46"/>
      <c r="BH189" s="46"/>
      <c r="BI189" s="46"/>
      <c r="BJ189" s="46"/>
      <c r="BK189" s="46"/>
      <c r="BL189" s="46"/>
      <c r="BM189" s="46"/>
      <c r="BN189" s="46"/>
      <c r="BO189" s="46"/>
      <c r="BP189" s="46"/>
      <c r="BQ189" s="46"/>
      <c r="BR189" s="46"/>
      <c r="BS189" s="46"/>
      <c r="BT189" s="49"/>
    </row>
    <row r="190" spans="1:72" ht="20.25" customHeight="1">
      <c r="A190" s="55" t="s">
        <v>451</v>
      </c>
      <c r="B190" s="54"/>
      <c r="C190" s="54"/>
      <c r="D190" s="50"/>
      <c r="E190" s="50"/>
      <c r="F190" s="50"/>
      <c r="G190" s="52"/>
      <c r="H190" s="229"/>
      <c r="I190" s="229"/>
      <c r="J190" s="229"/>
      <c r="K190" s="229"/>
      <c r="L190" s="229"/>
      <c r="M190" s="229"/>
      <c r="N190" s="229"/>
      <c r="O190" s="229"/>
      <c r="P190" s="229"/>
      <c r="Q190" s="229"/>
      <c r="R190" s="229"/>
      <c r="S190" s="229"/>
      <c r="T190" s="229"/>
      <c r="U190" s="229"/>
      <c r="V190" s="229"/>
      <c r="W190" s="229"/>
      <c r="X190" s="229"/>
      <c r="Y190" s="229"/>
      <c r="Z190" s="229"/>
      <c r="AA190" s="229"/>
      <c r="AB190" s="229"/>
      <c r="AC190" s="229"/>
      <c r="AD190" s="229"/>
      <c r="AE190" s="229"/>
      <c r="AF190" s="229"/>
      <c r="AG190" s="229"/>
      <c r="AH190" s="229"/>
      <c r="AI190" s="229"/>
      <c r="AJ190" s="229"/>
      <c r="AK190" s="229"/>
      <c r="AL190" s="229"/>
      <c r="AM190" s="229"/>
      <c r="AN190" s="229"/>
      <c r="AO190" s="229"/>
      <c r="AP190" s="229"/>
      <c r="AQ190" s="230"/>
      <c r="AR190" s="47"/>
      <c r="AS190" s="46"/>
      <c r="AT190" s="46"/>
      <c r="AU190" s="46"/>
      <c r="AV190" s="46"/>
      <c r="AW190" s="46"/>
      <c r="AX190" s="46"/>
      <c r="AY190" s="46"/>
      <c r="AZ190" s="46"/>
      <c r="BA190" s="46"/>
      <c r="BB190" s="46"/>
      <c r="BC190" s="46"/>
      <c r="BD190" s="46"/>
      <c r="BE190" s="46"/>
      <c r="BF190" s="46"/>
      <c r="BG190" s="46"/>
      <c r="BH190" s="46"/>
      <c r="BI190" s="46"/>
      <c r="BJ190" s="46"/>
      <c r="BK190" s="46"/>
      <c r="BL190" s="46"/>
      <c r="BM190" s="46"/>
      <c r="BN190" s="46"/>
      <c r="BO190" s="46"/>
      <c r="BP190" s="46"/>
      <c r="BQ190" s="46"/>
      <c r="BR190" s="46"/>
      <c r="BS190" s="46"/>
      <c r="BT190" s="49"/>
    </row>
    <row r="191" spans="1:72" ht="7.5" customHeight="1">
      <c r="A191" s="148"/>
      <c r="B191" s="149"/>
      <c r="C191" s="149"/>
      <c r="D191" s="150"/>
      <c r="E191" s="150"/>
      <c r="F191" s="150"/>
      <c r="G191" s="151"/>
      <c r="H191" s="232"/>
      <c r="I191" s="232"/>
      <c r="J191" s="232"/>
      <c r="K191" s="232"/>
      <c r="L191" s="232"/>
      <c r="M191" s="232"/>
      <c r="N191" s="232"/>
      <c r="O191" s="232"/>
      <c r="P191" s="232"/>
      <c r="Q191" s="232"/>
      <c r="R191" s="232"/>
      <c r="S191" s="232"/>
      <c r="T191" s="232"/>
      <c r="U191" s="232"/>
      <c r="V191" s="232"/>
      <c r="W191" s="232"/>
      <c r="X191" s="232"/>
      <c r="Y191" s="232"/>
      <c r="Z191" s="232"/>
      <c r="AA191" s="232"/>
      <c r="AB191" s="232"/>
      <c r="AC191" s="232"/>
      <c r="AD191" s="232"/>
      <c r="AE191" s="232"/>
      <c r="AF191" s="232"/>
      <c r="AG191" s="232"/>
      <c r="AH191" s="232"/>
      <c r="AI191" s="232"/>
      <c r="AJ191" s="232"/>
      <c r="AK191" s="232"/>
      <c r="AL191" s="232"/>
      <c r="AM191" s="232"/>
      <c r="AN191" s="232"/>
      <c r="AO191" s="232"/>
      <c r="AP191" s="232"/>
      <c r="AQ191" s="233"/>
      <c r="AR191" s="79"/>
      <c r="AS191" s="80"/>
      <c r="AT191" s="80"/>
      <c r="AU191" s="80"/>
      <c r="AV191" s="80"/>
      <c r="AW191" s="80"/>
      <c r="AX191" s="80"/>
      <c r="AY191" s="80"/>
      <c r="AZ191" s="80"/>
      <c r="BA191" s="80"/>
      <c r="BB191" s="80"/>
      <c r="BC191" s="80"/>
      <c r="BD191" s="80"/>
      <c r="BE191" s="80"/>
      <c r="BF191" s="80"/>
      <c r="BG191" s="80"/>
      <c r="BH191" s="80"/>
      <c r="BI191" s="80"/>
      <c r="BJ191" s="80"/>
      <c r="BK191" s="80"/>
      <c r="BL191" s="80"/>
      <c r="BM191" s="80"/>
      <c r="BN191" s="80"/>
      <c r="BO191" s="80"/>
      <c r="BP191" s="80"/>
      <c r="BQ191" s="80"/>
      <c r="BR191" s="80"/>
      <c r="BS191" s="80"/>
      <c r="BT191" s="83"/>
    </row>
  </sheetData>
  <sheetProtection sheet="1" selectLockedCells="1"/>
  <mergeCells count="97">
    <mergeCell ref="H27:R28"/>
    <mergeCell ref="H29:R30"/>
    <mergeCell ref="H31:R32"/>
    <mergeCell ref="AE31:AO31"/>
    <mergeCell ref="AE32:AO32"/>
    <mergeCell ref="N16:Q16"/>
    <mergeCell ref="N18:Q18"/>
    <mergeCell ref="N20:Q20"/>
    <mergeCell ref="U29:X32"/>
    <mergeCell ref="AF24:AH24"/>
    <mergeCell ref="AJ24:AL24"/>
    <mergeCell ref="AD25:AV25"/>
    <mergeCell ref="AD26:AV26"/>
    <mergeCell ref="AD27:AR28"/>
    <mergeCell ref="AE21:AO21"/>
    <mergeCell ref="AD29:AR30"/>
    <mergeCell ref="I180:P180"/>
    <mergeCell ref="I182:P182"/>
    <mergeCell ref="I170:AK170"/>
    <mergeCell ref="A172:G172"/>
    <mergeCell ref="I172:AK172"/>
    <mergeCell ref="I174:AK174"/>
    <mergeCell ref="I176:P176"/>
    <mergeCell ref="I178:P178"/>
    <mergeCell ref="I157:AK157"/>
    <mergeCell ref="I159:AK159"/>
    <mergeCell ref="I161:P161"/>
    <mergeCell ref="I163:AK163"/>
    <mergeCell ref="I168:K168"/>
    <mergeCell ref="M168:Q168"/>
    <mergeCell ref="I142:AK142"/>
    <mergeCell ref="N144:AQ145"/>
    <mergeCell ref="I146:P146"/>
    <mergeCell ref="I148:P148"/>
    <mergeCell ref="I150:P150"/>
    <mergeCell ref="I152:P152"/>
    <mergeCell ref="I128:K128"/>
    <mergeCell ref="I132:AK132"/>
    <mergeCell ref="A138:G138"/>
    <mergeCell ref="I138:AK138"/>
    <mergeCell ref="N140:AQ141"/>
    <mergeCell ref="M128:O128"/>
    <mergeCell ref="K123:L123"/>
    <mergeCell ref="P123:Q123"/>
    <mergeCell ref="AF14:AH14"/>
    <mergeCell ref="AJ14:AL14"/>
    <mergeCell ref="AD15:AV15"/>
    <mergeCell ref="AD16:AV16"/>
    <mergeCell ref="AD17:AR18"/>
    <mergeCell ref="AD19:AR20"/>
    <mergeCell ref="AE22:AO22"/>
    <mergeCell ref="H25:R26"/>
    <mergeCell ref="AE2:AI2"/>
    <mergeCell ref="Y15:AC15"/>
    <mergeCell ref="AL7:AU7"/>
    <mergeCell ref="Y16:AC16"/>
    <mergeCell ref="A9:AW9"/>
    <mergeCell ref="Y17:AC17"/>
    <mergeCell ref="AQ2:AU2"/>
    <mergeCell ref="AJ2:AP2"/>
    <mergeCell ref="U18:X18"/>
    <mergeCell ref="V21:X21"/>
    <mergeCell ref="J16:L16"/>
    <mergeCell ref="J20:L20"/>
    <mergeCell ref="U19:X19"/>
    <mergeCell ref="Y19:AC19"/>
    <mergeCell ref="V20:X20"/>
    <mergeCell ref="Y20:AC20"/>
    <mergeCell ref="AL36:AR36"/>
    <mergeCell ref="V36:AC36"/>
    <mergeCell ref="G19:G20"/>
    <mergeCell ref="D25:G26"/>
    <mergeCell ref="D27:G28"/>
    <mergeCell ref="D29:G30"/>
    <mergeCell ref="D31:G32"/>
    <mergeCell ref="Y30:AC30"/>
    <mergeCell ref="Y32:AC32"/>
    <mergeCell ref="Y33:AC33"/>
    <mergeCell ref="Y31:AC31"/>
    <mergeCell ref="Y21:AC21"/>
    <mergeCell ref="U27:X27"/>
    <mergeCell ref="V26:X26"/>
    <mergeCell ref="Y26:AC26"/>
    <mergeCell ref="Y27:AC27"/>
    <mergeCell ref="U28:X28"/>
    <mergeCell ref="V22:X22"/>
    <mergeCell ref="Y22:AC22"/>
    <mergeCell ref="E36:M36"/>
    <mergeCell ref="Y18:AC18"/>
    <mergeCell ref="Y28:AC28"/>
    <mergeCell ref="A19:A20"/>
    <mergeCell ref="A28:C28"/>
    <mergeCell ref="Y29:AC29"/>
    <mergeCell ref="V23:X23"/>
    <mergeCell ref="V24:X24"/>
    <mergeCell ref="V25:X25"/>
    <mergeCell ref="Y25:AC25"/>
  </mergeCells>
  <conditionalFormatting sqref="AD29:AR30">
    <cfRule type="cellIs" priority="1" dxfId="4" operator="equal" stopIfTrue="1">
      <formula>0</formula>
    </cfRule>
  </conditionalFormatting>
  <dataValidations count="4">
    <dataValidation allowBlank="1" showInputMessage="1" showErrorMessage="1" imeMode="fullKatakana" sqref="I138:AK139"/>
    <dataValidation allowBlank="1" showInputMessage="1" showErrorMessage="1" imeMode="fullAlpha" sqref="I161:P162 I150:P152 N129 I128:K129 M128:M129 M169:N169 I168:K168 M168:Q168"/>
    <dataValidation allowBlank="1" showInputMessage="1" showErrorMessage="1" imeMode="hiragana" sqref="BB14:BD14"/>
    <dataValidation allowBlank="1" showInputMessage="1" showErrorMessage="1" imeMode="halfAlpha" sqref="I153:AK153"/>
  </dataValidations>
  <printOptions/>
  <pageMargins left="1.0236220472440944" right="0.5905511811023623" top="1.0236220472440944" bottom="0.2362204724409449" header="0.5118110236220472" footer="0.1968503937007874"/>
  <pageSetup orientation="landscape" paperSize="9" r:id="rId4"/>
  <drawing r:id="rId3"/>
  <legacyDrawing r:id="rId2"/>
</worksheet>
</file>

<file path=xl/worksheets/sheet4.xml><?xml version="1.0" encoding="utf-8"?>
<worksheet xmlns="http://schemas.openxmlformats.org/spreadsheetml/2006/main" xmlns:r="http://schemas.openxmlformats.org/officeDocument/2006/relationships">
  <dimension ref="A1:BA241"/>
  <sheetViews>
    <sheetView zoomScalePageLayoutView="0" workbookViewId="0" topLeftCell="A55">
      <pane ySplit="1" topLeftCell="A56" activePane="bottomLeft" state="frozen"/>
      <selection pane="topLeft" activeCell="A55" sqref="A55"/>
      <selection pane="bottomLeft" activeCell="I231" sqref="I231:M231"/>
    </sheetView>
  </sheetViews>
  <sheetFormatPr defaultColWidth="9.00390625" defaultRowHeight="13.5"/>
  <cols>
    <col min="1" max="1" width="4.875" style="43" customWidth="1"/>
    <col min="2" max="11" width="5.625" style="43" customWidth="1"/>
    <col min="12" max="12" width="6.75390625" style="43" customWidth="1"/>
    <col min="13" max="13" width="4.875" style="43" customWidth="1"/>
    <col min="14" max="23" width="5.625" style="43" customWidth="1"/>
    <col min="24" max="30" width="9.125" style="43" customWidth="1"/>
    <col min="31" max="31" width="8.625" style="43" bestFit="1" customWidth="1"/>
    <col min="32" max="32" width="9.25390625" style="43" bestFit="1" customWidth="1"/>
    <col min="33" max="16384" width="9.00390625" style="43" customWidth="1"/>
  </cols>
  <sheetData>
    <row r="1" ht="13.5">
      <c r="A1" s="43" t="s">
        <v>137</v>
      </c>
    </row>
    <row r="2" spans="10:23" ht="24" customHeight="1">
      <c r="J2" s="583" t="s">
        <v>45</v>
      </c>
      <c r="K2" s="583"/>
      <c r="L2" s="583"/>
      <c r="M2" s="583"/>
      <c r="N2" s="583"/>
      <c r="O2" s="152"/>
      <c r="P2" s="152"/>
      <c r="Q2" s="152"/>
      <c r="R2" s="152"/>
      <c r="S2" s="152"/>
      <c r="T2" s="152"/>
      <c r="U2" s="152"/>
      <c r="V2" s="152"/>
      <c r="W2" s="152"/>
    </row>
    <row r="3" spans="1:30" ht="32.25" customHeight="1">
      <c r="A3" s="153" t="s">
        <v>75</v>
      </c>
      <c r="L3" s="154"/>
      <c r="M3" s="155" t="s">
        <v>44</v>
      </c>
      <c r="N3" s="155"/>
      <c r="O3" s="155"/>
      <c r="P3" s="155"/>
      <c r="Q3" s="155"/>
      <c r="R3" s="155"/>
      <c r="S3" s="155"/>
      <c r="T3" s="155"/>
      <c r="U3" s="155"/>
      <c r="V3" s="155"/>
      <c r="W3" s="155"/>
      <c r="X3" s="154"/>
      <c r="Y3" s="154"/>
      <c r="Z3" s="154"/>
      <c r="AA3" s="154"/>
      <c r="AB3" s="46"/>
      <c r="AC3" s="46"/>
      <c r="AD3" s="46"/>
    </row>
    <row r="4" spans="1:30" ht="27" customHeight="1">
      <c r="A4" s="156"/>
      <c r="B4" s="566" t="s">
        <v>207</v>
      </c>
      <c r="C4" s="567"/>
      <c r="D4" s="567"/>
      <c r="E4" s="567"/>
      <c r="F4" s="572"/>
      <c r="G4" s="566" t="s">
        <v>206</v>
      </c>
      <c r="H4" s="567"/>
      <c r="I4" s="567"/>
      <c r="J4" s="567"/>
      <c r="K4" s="568"/>
      <c r="L4" s="46"/>
      <c r="M4" s="156"/>
      <c r="N4" s="566" t="s">
        <v>207</v>
      </c>
      <c r="O4" s="567"/>
      <c r="P4" s="567"/>
      <c r="Q4" s="567"/>
      <c r="R4" s="572"/>
      <c r="S4" s="566" t="s">
        <v>206</v>
      </c>
      <c r="T4" s="567"/>
      <c r="U4" s="567"/>
      <c r="V4" s="567"/>
      <c r="W4" s="568"/>
      <c r="X4" s="46"/>
      <c r="Y4" s="46"/>
      <c r="Z4" s="46"/>
      <c r="AA4" s="46"/>
      <c r="AB4" s="46"/>
      <c r="AC4" s="46"/>
      <c r="AD4" s="46"/>
    </row>
    <row r="5" spans="1:30" ht="43.5" customHeight="1">
      <c r="A5" s="157">
        <v>1</v>
      </c>
      <c r="B5" s="573">
        <f aca="true" t="shared" si="0" ref="B5:B14">IF(B231="","",B231)</f>
      </c>
      <c r="C5" s="574"/>
      <c r="D5" s="574"/>
      <c r="E5" s="574"/>
      <c r="F5" s="575"/>
      <c r="G5" s="569">
        <f>IF(B5="","",VLOOKUP(B5,$U$17:$W$33,3,FALSE))</f>
      </c>
      <c r="H5" s="570"/>
      <c r="I5" s="570"/>
      <c r="J5" s="570"/>
      <c r="K5" s="571"/>
      <c r="L5" s="46"/>
      <c r="M5" s="157">
        <v>1</v>
      </c>
      <c r="N5" s="573">
        <f aca="true" t="shared" si="1" ref="N5:N14">IF(I231="","",I231)</f>
      </c>
      <c r="O5" s="574"/>
      <c r="P5" s="574"/>
      <c r="Q5" s="574"/>
      <c r="R5" s="575"/>
      <c r="S5" s="576">
        <f>IF(N5="","",VLOOKUP(N5,$V$17:$X$33,3,FALSE))</f>
      </c>
      <c r="T5" s="576"/>
      <c r="U5" s="576"/>
      <c r="V5" s="576"/>
      <c r="W5" s="577"/>
      <c r="X5" s="46"/>
      <c r="Y5" s="46"/>
      <c r="Z5" s="46"/>
      <c r="AA5" s="46"/>
      <c r="AB5" s="158"/>
      <c r="AC5" s="46"/>
      <c r="AD5" s="46"/>
    </row>
    <row r="6" spans="1:30" ht="43.5" customHeight="1">
      <c r="A6" s="159">
        <v>2</v>
      </c>
      <c r="B6" s="573">
        <f t="shared" si="0"/>
      </c>
      <c r="C6" s="574"/>
      <c r="D6" s="574"/>
      <c r="E6" s="574"/>
      <c r="F6" s="575"/>
      <c r="G6" s="569">
        <f aca="true" t="shared" si="2" ref="G6:G14">IF(B6="","",VLOOKUP(B6,$U$17:$W$33,3,FALSE))</f>
      </c>
      <c r="H6" s="570"/>
      <c r="I6" s="570"/>
      <c r="J6" s="570"/>
      <c r="K6" s="571"/>
      <c r="L6" s="46"/>
      <c r="M6" s="159">
        <v>2</v>
      </c>
      <c r="N6" s="573">
        <f t="shared" si="1"/>
      </c>
      <c r="O6" s="574"/>
      <c r="P6" s="574"/>
      <c r="Q6" s="574"/>
      <c r="R6" s="575"/>
      <c r="S6" s="576">
        <f aca="true" t="shared" si="3" ref="S6:S14">IF(N6="","",VLOOKUP(N6,$V$17:$X$33,3,FALSE))</f>
      </c>
      <c r="T6" s="576"/>
      <c r="U6" s="576"/>
      <c r="V6" s="576"/>
      <c r="W6" s="577"/>
      <c r="X6" s="160"/>
      <c r="Y6" s="46"/>
      <c r="Z6" s="46"/>
      <c r="AA6" s="46"/>
      <c r="AB6" s="46"/>
      <c r="AC6" s="46"/>
      <c r="AD6" s="160"/>
    </row>
    <row r="7" spans="1:30" ht="43.5" customHeight="1">
      <c r="A7" s="159">
        <v>3</v>
      </c>
      <c r="B7" s="573">
        <f t="shared" si="0"/>
      </c>
      <c r="C7" s="574"/>
      <c r="D7" s="574"/>
      <c r="E7" s="574"/>
      <c r="F7" s="575"/>
      <c r="G7" s="569">
        <f t="shared" si="2"/>
      </c>
      <c r="H7" s="570"/>
      <c r="I7" s="570"/>
      <c r="J7" s="570"/>
      <c r="K7" s="571"/>
      <c r="L7" s="46"/>
      <c r="M7" s="159">
        <v>3</v>
      </c>
      <c r="N7" s="573">
        <f t="shared" si="1"/>
      </c>
      <c r="O7" s="574"/>
      <c r="P7" s="574"/>
      <c r="Q7" s="574"/>
      <c r="R7" s="575"/>
      <c r="S7" s="576">
        <f t="shared" si="3"/>
      </c>
      <c r="T7" s="576"/>
      <c r="U7" s="576"/>
      <c r="V7" s="576"/>
      <c r="W7" s="577"/>
      <c r="X7" s="46"/>
      <c r="Y7" s="46"/>
      <c r="Z7" s="56"/>
      <c r="AA7" s="46"/>
      <c r="AB7" s="161"/>
      <c r="AC7" s="46"/>
      <c r="AD7" s="46"/>
    </row>
    <row r="8" spans="1:30" ht="43.5" customHeight="1">
      <c r="A8" s="159">
        <v>4</v>
      </c>
      <c r="B8" s="573">
        <f t="shared" si="0"/>
      </c>
      <c r="C8" s="574"/>
      <c r="D8" s="574"/>
      <c r="E8" s="574"/>
      <c r="F8" s="575"/>
      <c r="G8" s="569">
        <f t="shared" si="2"/>
      </c>
      <c r="H8" s="570"/>
      <c r="I8" s="570"/>
      <c r="J8" s="570"/>
      <c r="K8" s="571"/>
      <c r="L8" s="46"/>
      <c r="M8" s="159">
        <v>4</v>
      </c>
      <c r="N8" s="573">
        <f t="shared" si="1"/>
      </c>
      <c r="O8" s="574"/>
      <c r="P8" s="574"/>
      <c r="Q8" s="574"/>
      <c r="R8" s="575"/>
      <c r="S8" s="576">
        <f t="shared" si="3"/>
      </c>
      <c r="T8" s="576"/>
      <c r="U8" s="576"/>
      <c r="V8" s="576"/>
      <c r="W8" s="577"/>
      <c r="X8" s="46"/>
      <c r="Y8" s="46"/>
      <c r="Z8" s="220"/>
      <c r="AA8" s="46"/>
      <c r="AB8" s="161"/>
      <c r="AC8" s="46"/>
      <c r="AD8" s="46"/>
    </row>
    <row r="9" spans="1:30" ht="43.5" customHeight="1">
      <c r="A9" s="159">
        <v>5</v>
      </c>
      <c r="B9" s="573">
        <f t="shared" si="0"/>
      </c>
      <c r="C9" s="574"/>
      <c r="D9" s="574"/>
      <c r="E9" s="574"/>
      <c r="F9" s="575"/>
      <c r="G9" s="569">
        <f t="shared" si="2"/>
      </c>
      <c r="H9" s="570"/>
      <c r="I9" s="570"/>
      <c r="J9" s="570"/>
      <c r="K9" s="571"/>
      <c r="L9" s="46"/>
      <c r="M9" s="159">
        <v>5</v>
      </c>
      <c r="N9" s="573">
        <f t="shared" si="1"/>
      </c>
      <c r="O9" s="574"/>
      <c r="P9" s="574"/>
      <c r="Q9" s="574"/>
      <c r="R9" s="575"/>
      <c r="S9" s="576">
        <f t="shared" si="3"/>
      </c>
      <c r="T9" s="576"/>
      <c r="U9" s="576"/>
      <c r="V9" s="576"/>
      <c r="W9" s="577"/>
      <c r="X9" s="46"/>
      <c r="Y9" s="46"/>
      <c r="Z9" s="162"/>
      <c r="AA9" s="46"/>
      <c r="AB9" s="161"/>
      <c r="AC9" s="46"/>
      <c r="AD9" s="46"/>
    </row>
    <row r="10" spans="1:30" ht="43.5" customHeight="1">
      <c r="A10" s="159">
        <v>6</v>
      </c>
      <c r="B10" s="573">
        <f t="shared" si="0"/>
      </c>
      <c r="C10" s="574"/>
      <c r="D10" s="574"/>
      <c r="E10" s="574"/>
      <c r="F10" s="575"/>
      <c r="G10" s="569">
        <f t="shared" si="2"/>
      </c>
      <c r="H10" s="570"/>
      <c r="I10" s="570"/>
      <c r="J10" s="570"/>
      <c r="K10" s="571"/>
      <c r="L10" s="46"/>
      <c r="M10" s="159">
        <v>6</v>
      </c>
      <c r="N10" s="573">
        <f t="shared" si="1"/>
      </c>
      <c r="O10" s="574"/>
      <c r="P10" s="574"/>
      <c r="Q10" s="574"/>
      <c r="R10" s="575"/>
      <c r="S10" s="576">
        <f t="shared" si="3"/>
      </c>
      <c r="T10" s="576"/>
      <c r="U10" s="576"/>
      <c r="V10" s="576"/>
      <c r="W10" s="577"/>
      <c r="X10" s="46"/>
      <c r="Y10" s="46"/>
      <c r="Z10" s="46"/>
      <c r="AA10" s="46"/>
      <c r="AB10" s="161"/>
      <c r="AC10" s="46"/>
      <c r="AD10" s="46"/>
    </row>
    <row r="11" spans="1:30" ht="43.5" customHeight="1">
      <c r="A11" s="159">
        <v>7</v>
      </c>
      <c r="B11" s="573">
        <f t="shared" si="0"/>
      </c>
      <c r="C11" s="574"/>
      <c r="D11" s="574"/>
      <c r="E11" s="574"/>
      <c r="F11" s="575"/>
      <c r="G11" s="569">
        <f t="shared" si="2"/>
      </c>
      <c r="H11" s="570"/>
      <c r="I11" s="570"/>
      <c r="J11" s="570"/>
      <c r="K11" s="571"/>
      <c r="L11" s="46"/>
      <c r="M11" s="159">
        <v>7</v>
      </c>
      <c r="N11" s="573">
        <f t="shared" si="1"/>
      </c>
      <c r="O11" s="574"/>
      <c r="P11" s="574"/>
      <c r="Q11" s="574"/>
      <c r="R11" s="575"/>
      <c r="S11" s="576">
        <f t="shared" si="3"/>
      </c>
      <c r="T11" s="576"/>
      <c r="U11" s="576"/>
      <c r="V11" s="576"/>
      <c r="W11" s="577"/>
      <c r="X11" s="46"/>
      <c r="Y11" s="46"/>
      <c r="Z11" s="46"/>
      <c r="AA11" s="46"/>
      <c r="AB11" s="161"/>
      <c r="AC11" s="46"/>
      <c r="AD11" s="46"/>
    </row>
    <row r="12" spans="1:30" ht="43.5" customHeight="1">
      <c r="A12" s="159">
        <v>8</v>
      </c>
      <c r="B12" s="573">
        <f t="shared" si="0"/>
      </c>
      <c r="C12" s="574"/>
      <c r="D12" s="574"/>
      <c r="E12" s="574"/>
      <c r="F12" s="575"/>
      <c r="G12" s="569">
        <f t="shared" si="2"/>
      </c>
      <c r="H12" s="570"/>
      <c r="I12" s="570"/>
      <c r="J12" s="570"/>
      <c r="K12" s="571"/>
      <c r="L12" s="46"/>
      <c r="M12" s="159">
        <v>8</v>
      </c>
      <c r="N12" s="573">
        <f t="shared" si="1"/>
      </c>
      <c r="O12" s="574"/>
      <c r="P12" s="574"/>
      <c r="Q12" s="574"/>
      <c r="R12" s="575"/>
      <c r="S12" s="576">
        <f t="shared" si="3"/>
      </c>
      <c r="T12" s="576"/>
      <c r="U12" s="576"/>
      <c r="V12" s="576"/>
      <c r="W12" s="577"/>
      <c r="X12" s="46"/>
      <c r="Y12" s="46"/>
      <c r="Z12" s="46"/>
      <c r="AA12" s="46"/>
      <c r="AB12" s="46"/>
      <c r="AC12" s="46"/>
      <c r="AD12" s="46"/>
    </row>
    <row r="13" spans="1:30" ht="43.5" customHeight="1">
      <c r="A13" s="159">
        <v>9</v>
      </c>
      <c r="B13" s="573">
        <f t="shared" si="0"/>
      </c>
      <c r="C13" s="574"/>
      <c r="D13" s="574"/>
      <c r="E13" s="574"/>
      <c r="F13" s="575"/>
      <c r="G13" s="569">
        <f t="shared" si="2"/>
      </c>
      <c r="H13" s="570"/>
      <c r="I13" s="570"/>
      <c r="J13" s="570"/>
      <c r="K13" s="571"/>
      <c r="L13" s="46"/>
      <c r="M13" s="159">
        <v>9</v>
      </c>
      <c r="N13" s="573">
        <f t="shared" si="1"/>
      </c>
      <c r="O13" s="574"/>
      <c r="P13" s="574"/>
      <c r="Q13" s="574"/>
      <c r="R13" s="575"/>
      <c r="S13" s="576">
        <f t="shared" si="3"/>
      </c>
      <c r="T13" s="576"/>
      <c r="U13" s="576"/>
      <c r="V13" s="576"/>
      <c r="W13" s="577"/>
      <c r="X13" s="46"/>
      <c r="Y13" s="46"/>
      <c r="Z13" s="46"/>
      <c r="AA13" s="46"/>
      <c r="AB13" s="46"/>
      <c r="AC13" s="46"/>
      <c r="AD13" s="46"/>
    </row>
    <row r="14" spans="1:30" ht="43.5" customHeight="1">
      <c r="A14" s="163">
        <v>10</v>
      </c>
      <c r="B14" s="580">
        <f t="shared" si="0"/>
      </c>
      <c r="C14" s="581"/>
      <c r="D14" s="581"/>
      <c r="E14" s="581"/>
      <c r="F14" s="582"/>
      <c r="G14" s="584">
        <f t="shared" si="2"/>
      </c>
      <c r="H14" s="585"/>
      <c r="I14" s="585"/>
      <c r="J14" s="585"/>
      <c r="K14" s="586"/>
      <c r="L14" s="46"/>
      <c r="M14" s="163">
        <v>10</v>
      </c>
      <c r="N14" s="580">
        <f t="shared" si="1"/>
      </c>
      <c r="O14" s="581"/>
      <c r="P14" s="581"/>
      <c r="Q14" s="581"/>
      <c r="R14" s="582"/>
      <c r="S14" s="578">
        <f t="shared" si="3"/>
      </c>
      <c r="T14" s="578"/>
      <c r="U14" s="578"/>
      <c r="V14" s="578"/>
      <c r="W14" s="579"/>
      <c r="X14" s="46"/>
      <c r="Y14" s="160"/>
      <c r="Z14" s="46"/>
      <c r="AA14" s="46"/>
      <c r="AB14" s="46"/>
      <c r="AC14" s="160"/>
      <c r="AD14" s="46"/>
    </row>
    <row r="17" spans="1:24" ht="13.5">
      <c r="A17" s="389" t="b">
        <v>0</v>
      </c>
      <c r="B17" s="389" t="b">
        <v>0</v>
      </c>
      <c r="C17" s="389" t="b">
        <v>0</v>
      </c>
      <c r="D17" s="389" t="b">
        <v>0</v>
      </c>
      <c r="E17" s="389" t="b">
        <v>0</v>
      </c>
      <c r="F17" s="389" t="b">
        <v>0</v>
      </c>
      <c r="G17" s="390"/>
      <c r="H17" s="390"/>
      <c r="I17" s="391">
        <f>IF(A17=TRUE,2,1)</f>
        <v>1</v>
      </c>
      <c r="J17" s="391">
        <f>IF(B17=TRUE,3,1)</f>
        <v>1</v>
      </c>
      <c r="K17" s="391">
        <f>IF(C17=TRUE,4,1)</f>
        <v>1</v>
      </c>
      <c r="L17" s="391">
        <f>IF(D17=TRUE,5,1)</f>
        <v>1</v>
      </c>
      <c r="M17" s="391">
        <f>IF(E17=TRUE,6,1)</f>
        <v>1</v>
      </c>
      <c r="N17" s="391">
        <f>IF(F17=TRUE,7,1)</f>
        <v>1</v>
      </c>
      <c r="O17" s="390"/>
      <c r="P17" s="390"/>
      <c r="Q17" s="392">
        <f>VLOOKUP(I17,detab,15)&amp;VLOOKUP(J17,detab,15)&amp;VLOOKUP(K17,detab,15)&amp;VLOOKUP(L17,detab,15)&amp;VLOOKUP(M17,detab,15)&amp;VLOOKUP(N17,detab,15)&amp;G61</f>
      </c>
      <c r="R17" s="390"/>
      <c r="S17" s="393"/>
      <c r="T17" s="393">
        <v>1</v>
      </c>
      <c r="U17" s="393" t="s">
        <v>465</v>
      </c>
      <c r="V17" s="393" t="s">
        <v>467</v>
      </c>
      <c r="W17" s="394">
        <f>Q17</f>
      </c>
      <c r="X17" s="393">
        <f>Q32</f>
      </c>
    </row>
    <row r="18" spans="1:24" ht="13.5">
      <c r="A18" s="389" t="b">
        <v>0</v>
      </c>
      <c r="B18" s="389" t="b">
        <v>0</v>
      </c>
      <c r="C18" s="389" t="b">
        <v>0</v>
      </c>
      <c r="D18" s="389" t="b">
        <v>0</v>
      </c>
      <c r="E18" s="389" t="b">
        <v>0</v>
      </c>
      <c r="F18" s="389" t="b">
        <v>0</v>
      </c>
      <c r="G18" s="389" t="b">
        <v>0</v>
      </c>
      <c r="H18" s="390"/>
      <c r="I18" s="391">
        <f>IF(A18=TRUE,2,1)</f>
        <v>1</v>
      </c>
      <c r="J18" s="391">
        <f>IF(B18=TRUE,3,1)</f>
        <v>1</v>
      </c>
      <c r="K18" s="391">
        <f>IF(C18=TRUE,4,1)</f>
        <v>1</v>
      </c>
      <c r="L18" s="391">
        <f>IF(D18=TRUE,5,1)</f>
        <v>1</v>
      </c>
      <c r="M18" s="391">
        <f>IF(E18=TRUE,6,1)</f>
        <v>1</v>
      </c>
      <c r="N18" s="391">
        <f>IF(F18=TRUE,7,1)</f>
        <v>1</v>
      </c>
      <c r="O18" s="391">
        <f>IF(G18=TRUE,8,1)</f>
        <v>1</v>
      </c>
      <c r="P18" s="390"/>
      <c r="Q18" s="392">
        <f>VLOOKUP(I18,detab,16)&amp;VLOOKUP(J18,detab,16)&amp;VLOOKUP(K18,detab,16)&amp;VLOOKUP(L18,detab,16)&amp;VLOOKUP(M18,detab,16)&amp;VLOOKUP(N18,detab,16)&amp;VLOOKUP(O18,detab,16)&amp;G66</f>
      </c>
      <c r="R18" s="390"/>
      <c r="S18" s="393"/>
      <c r="T18" s="393">
        <v>2</v>
      </c>
      <c r="U18" s="393" t="s">
        <v>453</v>
      </c>
      <c r="V18" s="393" t="s">
        <v>468</v>
      </c>
      <c r="W18" s="394">
        <f>Q18</f>
      </c>
      <c r="X18" s="393">
        <f aca="true" t="shared" si="4" ref="X18:X33">Q33</f>
      </c>
    </row>
    <row r="19" spans="1:24" ht="13.5">
      <c r="A19" s="389" t="b">
        <v>0</v>
      </c>
      <c r="B19" s="389" t="b">
        <v>0</v>
      </c>
      <c r="C19" s="389" t="b">
        <v>0</v>
      </c>
      <c r="D19" s="389" t="b">
        <v>0</v>
      </c>
      <c r="E19" s="389" t="b">
        <v>0</v>
      </c>
      <c r="F19" s="389" t="b">
        <v>0</v>
      </c>
      <c r="G19" s="389" t="b">
        <v>0</v>
      </c>
      <c r="H19" s="390"/>
      <c r="I19" s="391">
        <f aca="true" t="shared" si="5" ref="I19:I29">IF(A19=TRUE,2,1)</f>
        <v>1</v>
      </c>
      <c r="J19" s="391">
        <f aca="true" t="shared" si="6" ref="J19:J29">IF(B19=TRUE,3,1)</f>
        <v>1</v>
      </c>
      <c r="K19" s="391">
        <f aca="true" t="shared" si="7" ref="K19:K29">IF(C19=TRUE,4,1)</f>
        <v>1</v>
      </c>
      <c r="L19" s="391">
        <f aca="true" t="shared" si="8" ref="L19:L29">IF(D19=TRUE,5,1)</f>
        <v>1</v>
      </c>
      <c r="M19" s="391">
        <f aca="true" t="shared" si="9" ref="M19:M29">IF(E19=TRUE,6,1)</f>
        <v>1</v>
      </c>
      <c r="N19" s="391">
        <f aca="true" t="shared" si="10" ref="N19:N29">IF(F19=TRUE,7,1)</f>
        <v>1</v>
      </c>
      <c r="O19" s="391">
        <f>IF(G19=TRUE,8,1)</f>
        <v>1</v>
      </c>
      <c r="P19" s="390"/>
      <c r="Q19" s="392">
        <f>VLOOKUP(I19,detab,17)&amp;VLOOKUP(J19,detab,17)&amp;VLOOKUP(K19,detab,17)&amp;VLOOKUP(L19,detab,17)&amp;VLOOKUP(M19,detab,17)&amp;VLOOKUP(N19,detab,17)&amp;VLOOKUP(O19,detab,17)&amp;G71</f>
      </c>
      <c r="R19" s="390"/>
      <c r="S19" s="393"/>
      <c r="T19" s="393">
        <v>3</v>
      </c>
      <c r="U19" s="393" t="s">
        <v>454</v>
      </c>
      <c r="V19" s="393" t="s">
        <v>469</v>
      </c>
      <c r="W19" s="394">
        <f aca="true" t="shared" si="11" ref="W19:W31">Q19</f>
      </c>
      <c r="X19" s="393">
        <f t="shared" si="4"/>
      </c>
    </row>
    <row r="20" spans="1:24" ht="13.5">
      <c r="A20" s="389" t="b">
        <v>0</v>
      </c>
      <c r="B20" s="389" t="b">
        <v>0</v>
      </c>
      <c r="C20" s="389" t="b">
        <v>0</v>
      </c>
      <c r="D20" s="389" t="b">
        <v>0</v>
      </c>
      <c r="E20" s="389" t="b">
        <v>0</v>
      </c>
      <c r="F20" s="389" t="b">
        <v>0</v>
      </c>
      <c r="G20" s="389" t="b">
        <v>0</v>
      </c>
      <c r="H20" s="390"/>
      <c r="I20" s="391">
        <f t="shared" si="5"/>
        <v>1</v>
      </c>
      <c r="J20" s="391">
        <f t="shared" si="6"/>
        <v>1</v>
      </c>
      <c r="K20" s="391">
        <f t="shared" si="7"/>
        <v>1</v>
      </c>
      <c r="L20" s="391">
        <f t="shared" si="8"/>
        <v>1</v>
      </c>
      <c r="M20" s="391">
        <f t="shared" si="9"/>
        <v>1</v>
      </c>
      <c r="N20" s="391">
        <f t="shared" si="10"/>
        <v>1</v>
      </c>
      <c r="O20" s="391">
        <f>IF(G20=TRUE,8,1)</f>
        <v>1</v>
      </c>
      <c r="P20" s="390"/>
      <c r="Q20" s="392">
        <f>VLOOKUP(I20,detab,18)&amp;VLOOKUP(J20,detab,18)&amp;VLOOKUP(K20,detab,18)&amp;VLOOKUP(L20,detab,18)&amp;VLOOKUP(M20,detab,18)&amp;VLOOKUP(N20,detab,18)&amp;VLOOKUP(O20,detab,18)&amp;G76</f>
      </c>
      <c r="R20" s="390"/>
      <c r="S20" s="393"/>
      <c r="T20" s="393">
        <v>4</v>
      </c>
      <c r="U20" s="393" t="s">
        <v>455</v>
      </c>
      <c r="V20" s="393" t="s">
        <v>470</v>
      </c>
      <c r="W20" s="394">
        <f t="shared" si="11"/>
      </c>
      <c r="X20" s="393">
        <f t="shared" si="4"/>
      </c>
    </row>
    <row r="21" spans="1:24" ht="13.5">
      <c r="A21" s="389" t="b">
        <v>0</v>
      </c>
      <c r="B21" s="389" t="b">
        <v>0</v>
      </c>
      <c r="C21" s="389" t="b">
        <v>0</v>
      </c>
      <c r="D21" s="389" t="b">
        <v>0</v>
      </c>
      <c r="E21" s="389" t="b">
        <v>0</v>
      </c>
      <c r="F21" s="389" t="b">
        <v>0</v>
      </c>
      <c r="G21" s="389" t="b">
        <v>0</v>
      </c>
      <c r="H21" s="389" t="b">
        <v>0</v>
      </c>
      <c r="I21" s="391">
        <f t="shared" si="5"/>
        <v>1</v>
      </c>
      <c r="J21" s="391">
        <f t="shared" si="6"/>
        <v>1</v>
      </c>
      <c r="K21" s="391">
        <f t="shared" si="7"/>
        <v>1</v>
      </c>
      <c r="L21" s="391">
        <f t="shared" si="8"/>
        <v>1</v>
      </c>
      <c r="M21" s="391">
        <f t="shared" si="9"/>
        <v>1</v>
      </c>
      <c r="N21" s="391">
        <f t="shared" si="10"/>
        <v>1</v>
      </c>
      <c r="O21" s="391">
        <f>IF(G21=TRUE,9,1)</f>
        <v>1</v>
      </c>
      <c r="P21" s="391">
        <f>IF(H21=TRUE,8,1)</f>
        <v>1</v>
      </c>
      <c r="Q21" s="392">
        <f>VLOOKUP(I21,detab,19)&amp;VLOOKUP(J21,detab,19)&amp;VLOOKUP(K21,detab,19)&amp;VLOOKUP(L21,detab,19)&amp;VLOOKUP(M21,detab,19)&amp;VLOOKUP(N21,detab,19)&amp;VLOOKUP(O21,detab,19)&amp;VLOOKUP(P21,detab,19)&amp;G83</f>
      </c>
      <c r="R21" s="390"/>
      <c r="S21" s="393"/>
      <c r="T21" s="393">
        <v>5</v>
      </c>
      <c r="U21" s="393" t="s">
        <v>456</v>
      </c>
      <c r="V21" s="393" t="s">
        <v>471</v>
      </c>
      <c r="W21" s="394">
        <f t="shared" si="11"/>
      </c>
      <c r="X21" s="393">
        <f t="shared" si="4"/>
      </c>
    </row>
    <row r="22" spans="1:24" ht="13.5">
      <c r="A22" s="389" t="b">
        <v>0</v>
      </c>
      <c r="B22" s="389" t="b">
        <v>0</v>
      </c>
      <c r="C22" s="389" t="b">
        <v>0</v>
      </c>
      <c r="D22" s="389" t="b">
        <v>0</v>
      </c>
      <c r="E22" s="389" t="b">
        <v>0</v>
      </c>
      <c r="F22" s="390"/>
      <c r="G22" s="393"/>
      <c r="H22" s="390"/>
      <c r="I22" s="391">
        <f t="shared" si="5"/>
        <v>1</v>
      </c>
      <c r="J22" s="391">
        <f t="shared" si="6"/>
        <v>1</v>
      </c>
      <c r="K22" s="391">
        <f t="shared" si="7"/>
        <v>1</v>
      </c>
      <c r="L22" s="391">
        <f t="shared" si="8"/>
        <v>1</v>
      </c>
      <c r="M22" s="391">
        <f t="shared" si="9"/>
        <v>1</v>
      </c>
      <c r="N22" s="390"/>
      <c r="O22" s="390"/>
      <c r="P22" s="390"/>
      <c r="Q22" s="392">
        <f>VLOOKUP(I22,detab,20)&amp;VLOOKUP(J22,detab,20)&amp;VLOOKUP(K22,detab,20)&amp;VLOOKUP(L22,detab,20)&amp;VLOOKUP(M22,detab,20)&amp;G88</f>
      </c>
      <c r="R22" s="390"/>
      <c r="S22" s="393"/>
      <c r="T22" s="393">
        <v>6</v>
      </c>
      <c r="U22" s="393" t="s">
        <v>457</v>
      </c>
      <c r="V22" s="393" t="s">
        <v>472</v>
      </c>
      <c r="W22" s="394">
        <f t="shared" si="11"/>
      </c>
      <c r="X22" s="393">
        <f t="shared" si="4"/>
      </c>
    </row>
    <row r="23" spans="1:24" ht="13.5">
      <c r="A23" s="389" t="b">
        <v>0</v>
      </c>
      <c r="B23" s="389" t="b">
        <v>0</v>
      </c>
      <c r="C23" s="389" t="b">
        <v>0</v>
      </c>
      <c r="D23" s="389" t="b">
        <v>0</v>
      </c>
      <c r="E23" s="389" t="b">
        <v>0</v>
      </c>
      <c r="F23" s="389" t="b">
        <v>0</v>
      </c>
      <c r="G23" s="390"/>
      <c r="H23" s="390"/>
      <c r="I23" s="391">
        <f t="shared" si="5"/>
        <v>1</v>
      </c>
      <c r="J23" s="391">
        <f t="shared" si="6"/>
        <v>1</v>
      </c>
      <c r="K23" s="391">
        <f t="shared" si="7"/>
        <v>1</v>
      </c>
      <c r="L23" s="391">
        <f t="shared" si="8"/>
        <v>1</v>
      </c>
      <c r="M23" s="391">
        <f t="shared" si="9"/>
        <v>1</v>
      </c>
      <c r="N23" s="391">
        <f t="shared" si="10"/>
        <v>1</v>
      </c>
      <c r="O23" s="390"/>
      <c r="P23" s="390"/>
      <c r="Q23" s="392">
        <f>VLOOKUP(I23,detab,21)&amp;VLOOKUP(J23,detab,21)&amp;VLOOKUP(K23,detab,21)&amp;VLOOKUP(L23,detab,21)&amp;VLOOKUP(M23,detab,21)&amp;VLOOKUP(N23,detab,21)&amp;G93</f>
      </c>
      <c r="R23" s="390"/>
      <c r="S23" s="393"/>
      <c r="T23" s="393">
        <v>7</v>
      </c>
      <c r="U23" s="393" t="s">
        <v>466</v>
      </c>
      <c r="V23" s="393" t="s">
        <v>473</v>
      </c>
      <c r="W23" s="394">
        <f t="shared" si="11"/>
      </c>
      <c r="X23" s="393">
        <f t="shared" si="4"/>
      </c>
    </row>
    <row r="24" spans="1:24" ht="13.5">
      <c r="A24" s="389" t="b">
        <v>0</v>
      </c>
      <c r="B24" s="389" t="b">
        <v>0</v>
      </c>
      <c r="C24" s="389" t="b">
        <v>0</v>
      </c>
      <c r="D24" s="389" t="b">
        <v>0</v>
      </c>
      <c r="E24" s="389" t="b">
        <v>0</v>
      </c>
      <c r="F24" s="390"/>
      <c r="G24" s="393"/>
      <c r="H24" s="390"/>
      <c r="I24" s="391">
        <f t="shared" si="5"/>
        <v>1</v>
      </c>
      <c r="J24" s="391">
        <f t="shared" si="6"/>
        <v>1</v>
      </c>
      <c r="K24" s="391">
        <f t="shared" si="7"/>
        <v>1</v>
      </c>
      <c r="L24" s="391">
        <f t="shared" si="8"/>
        <v>1</v>
      </c>
      <c r="M24" s="391">
        <f t="shared" si="9"/>
        <v>1</v>
      </c>
      <c r="N24" s="390"/>
      <c r="O24" s="390"/>
      <c r="P24" s="390"/>
      <c r="Q24" s="392">
        <f>VLOOKUP(I24,detab,22)&amp;VLOOKUP(J24,detab,22)&amp;VLOOKUP(K24,detab,22)&amp;VLOOKUP(L24,detab,22)&amp;VLOOKUP(M24,detab,22)&amp;G98</f>
      </c>
      <c r="R24" s="390"/>
      <c r="S24" s="393"/>
      <c r="T24" s="393">
        <v>8</v>
      </c>
      <c r="U24" s="393" t="s">
        <v>484</v>
      </c>
      <c r="V24" s="393" t="s">
        <v>474</v>
      </c>
      <c r="W24" s="394">
        <f t="shared" si="11"/>
      </c>
      <c r="X24" s="393">
        <f t="shared" si="4"/>
      </c>
    </row>
    <row r="25" spans="1:24" ht="13.5">
      <c r="A25" s="389" t="b">
        <v>0</v>
      </c>
      <c r="B25" s="389" t="b">
        <v>0</v>
      </c>
      <c r="C25" s="389" t="b">
        <v>0</v>
      </c>
      <c r="D25" s="389" t="b">
        <v>0</v>
      </c>
      <c r="E25" s="390"/>
      <c r="F25" s="390"/>
      <c r="G25" s="393"/>
      <c r="H25" s="390"/>
      <c r="I25" s="391">
        <f t="shared" si="5"/>
        <v>1</v>
      </c>
      <c r="J25" s="391">
        <f t="shared" si="6"/>
        <v>1</v>
      </c>
      <c r="K25" s="391">
        <f t="shared" si="7"/>
        <v>1</v>
      </c>
      <c r="L25" s="391">
        <f t="shared" si="8"/>
        <v>1</v>
      </c>
      <c r="M25" s="390"/>
      <c r="N25" s="390"/>
      <c r="O25" s="390"/>
      <c r="P25" s="390"/>
      <c r="Q25" s="392">
        <f>VLOOKUP(I25,detab,23)&amp;VLOOKUP(J25,detab,23)&amp;VLOOKUP(K25,detab,23)&amp;VLOOKUP(L25,detab,23)&amp;G103</f>
      </c>
      <c r="R25" s="390"/>
      <c r="S25" s="393"/>
      <c r="T25" s="393">
        <v>9</v>
      </c>
      <c r="U25" s="393" t="s">
        <v>458</v>
      </c>
      <c r="V25" s="393" t="s">
        <v>475</v>
      </c>
      <c r="W25" s="394">
        <f t="shared" si="11"/>
      </c>
      <c r="X25" s="393">
        <f t="shared" si="4"/>
      </c>
    </row>
    <row r="26" spans="1:24" ht="13.5">
      <c r="A26" s="389" t="b">
        <v>0</v>
      </c>
      <c r="B26" s="389" t="b">
        <v>0</v>
      </c>
      <c r="C26" s="390"/>
      <c r="D26" s="390"/>
      <c r="E26" s="393"/>
      <c r="F26" s="393"/>
      <c r="G26" s="393"/>
      <c r="H26" s="390"/>
      <c r="I26" s="391">
        <f t="shared" si="5"/>
        <v>1</v>
      </c>
      <c r="J26" s="391">
        <f t="shared" si="6"/>
        <v>1</v>
      </c>
      <c r="K26" s="390"/>
      <c r="L26" s="390"/>
      <c r="M26" s="390"/>
      <c r="N26" s="390"/>
      <c r="O26" s="390"/>
      <c r="P26" s="390"/>
      <c r="Q26" s="392">
        <f>VLOOKUP(I26,detab,24)&amp;VLOOKUP(J26,detab,24)&amp;G108</f>
      </c>
      <c r="R26" s="390"/>
      <c r="S26" s="393"/>
      <c r="T26" s="393">
        <v>10</v>
      </c>
      <c r="U26" s="393" t="s">
        <v>459</v>
      </c>
      <c r="V26" s="393" t="s">
        <v>476</v>
      </c>
      <c r="W26" s="394">
        <f t="shared" si="11"/>
      </c>
      <c r="X26" s="393">
        <f t="shared" si="4"/>
      </c>
    </row>
    <row r="27" spans="1:24" ht="13.5">
      <c r="A27" s="389" t="b">
        <v>0</v>
      </c>
      <c r="B27" s="389" t="b">
        <v>0</v>
      </c>
      <c r="C27" s="389" t="b">
        <v>0</v>
      </c>
      <c r="D27" s="389" t="b">
        <v>0</v>
      </c>
      <c r="E27" s="389" t="b">
        <v>0</v>
      </c>
      <c r="F27" s="389" t="b">
        <v>0</v>
      </c>
      <c r="G27" s="390"/>
      <c r="H27" s="390"/>
      <c r="I27" s="391">
        <f t="shared" si="5"/>
        <v>1</v>
      </c>
      <c r="J27" s="391">
        <f t="shared" si="6"/>
        <v>1</v>
      </c>
      <c r="K27" s="391">
        <f t="shared" si="7"/>
        <v>1</v>
      </c>
      <c r="L27" s="391">
        <f t="shared" si="8"/>
        <v>1</v>
      </c>
      <c r="M27" s="391">
        <f t="shared" si="9"/>
        <v>1</v>
      </c>
      <c r="N27" s="391">
        <f t="shared" si="10"/>
        <v>1</v>
      </c>
      <c r="O27" s="390"/>
      <c r="P27" s="390"/>
      <c r="Q27" s="392">
        <f>VLOOKUP(I27,detab,25)&amp;VLOOKUP(J27,detab,25)&amp;VLOOKUP(K27,detab,25)&amp;VLOOKUP(L27,detab,25)&amp;VLOOKUP(M27,detab,25)&amp;VLOOKUP(N27,detab,25)&amp;G113</f>
      </c>
      <c r="R27" s="390"/>
      <c r="S27" s="393"/>
      <c r="T27" s="393">
        <v>11</v>
      </c>
      <c r="U27" s="393" t="s">
        <v>460</v>
      </c>
      <c r="V27" s="393" t="s">
        <v>477</v>
      </c>
      <c r="W27" s="394">
        <f t="shared" si="11"/>
      </c>
      <c r="X27" s="393">
        <f t="shared" si="4"/>
      </c>
    </row>
    <row r="28" spans="1:24" ht="13.5">
      <c r="A28" s="389" t="b">
        <v>0</v>
      </c>
      <c r="B28" s="389" t="b">
        <v>0</v>
      </c>
      <c r="C28" s="389" t="b">
        <v>0</v>
      </c>
      <c r="D28" s="389" t="b">
        <v>0</v>
      </c>
      <c r="E28" s="389" t="b">
        <v>0</v>
      </c>
      <c r="F28" s="389" t="b">
        <v>0</v>
      </c>
      <c r="G28" s="389" t="b">
        <v>0</v>
      </c>
      <c r="H28" s="389" t="b">
        <v>0</v>
      </c>
      <c r="I28" s="391">
        <f t="shared" si="5"/>
        <v>1</v>
      </c>
      <c r="J28" s="391">
        <f t="shared" si="6"/>
        <v>1</v>
      </c>
      <c r="K28" s="391">
        <f t="shared" si="7"/>
        <v>1</v>
      </c>
      <c r="L28" s="391">
        <f t="shared" si="8"/>
        <v>1</v>
      </c>
      <c r="M28" s="391">
        <f t="shared" si="9"/>
        <v>1</v>
      </c>
      <c r="N28" s="391">
        <f t="shared" si="10"/>
        <v>1</v>
      </c>
      <c r="O28" s="391">
        <f>IF(G28=TRUE,8,1)</f>
        <v>1</v>
      </c>
      <c r="P28" s="391">
        <f>IF(H28=TRUE,9,1)</f>
        <v>1</v>
      </c>
      <c r="Q28" s="392">
        <f>VLOOKUP(I28,detab,26)&amp;VLOOKUP(J28,detab,26)&amp;VLOOKUP(K28,detab,26)&amp;VLOOKUP(L28,detab,26)&amp;VLOOKUP(M28,detab,26)&amp;VLOOKUP(N28,detab,26)&amp;VLOOKUP(O28,detab,26)&amp;VLOOKUP(P28,detab,26)&amp;G120</f>
      </c>
      <c r="R28" s="390"/>
      <c r="S28" s="393"/>
      <c r="T28" s="393">
        <v>12</v>
      </c>
      <c r="U28" s="393" t="s">
        <v>461</v>
      </c>
      <c r="V28" s="393" t="s">
        <v>478</v>
      </c>
      <c r="W28" s="394">
        <f t="shared" si="11"/>
      </c>
      <c r="X28" s="393">
        <f t="shared" si="4"/>
      </c>
    </row>
    <row r="29" spans="1:24" ht="13.5">
      <c r="A29" s="389" t="b">
        <v>0</v>
      </c>
      <c r="B29" s="389" t="b">
        <v>0</v>
      </c>
      <c r="C29" s="389" t="b">
        <v>0</v>
      </c>
      <c r="D29" s="389" t="b">
        <v>0</v>
      </c>
      <c r="E29" s="389" t="b">
        <v>0</v>
      </c>
      <c r="F29" s="389" t="b">
        <v>0</v>
      </c>
      <c r="G29" s="389" t="b">
        <v>0</v>
      </c>
      <c r="H29" s="390"/>
      <c r="I29" s="391">
        <f t="shared" si="5"/>
        <v>1</v>
      </c>
      <c r="J29" s="391">
        <f t="shared" si="6"/>
        <v>1</v>
      </c>
      <c r="K29" s="391">
        <f t="shared" si="7"/>
        <v>1</v>
      </c>
      <c r="L29" s="391">
        <f t="shared" si="8"/>
        <v>1</v>
      </c>
      <c r="M29" s="391">
        <f t="shared" si="9"/>
        <v>1</v>
      </c>
      <c r="N29" s="391">
        <f t="shared" si="10"/>
        <v>1</v>
      </c>
      <c r="O29" s="391">
        <f>IF(G29=TRUE,8,1)</f>
        <v>1</v>
      </c>
      <c r="P29" s="390"/>
      <c r="Q29" s="392">
        <f>VLOOKUP(I29,detab,27)&amp;VLOOKUP(J29,detab,27)&amp;VLOOKUP(K29,detab,27)&amp;VLOOKUP(L29,detab,27)&amp;VLOOKUP(M29,detab,27)&amp;VLOOKUP(N29,detab,27)&amp;VLOOKUP(O29,detab,27)&amp;G127</f>
      </c>
      <c r="R29" s="393"/>
      <c r="S29" s="393"/>
      <c r="T29" s="393">
        <v>13</v>
      </c>
      <c r="U29" s="393" t="s">
        <v>462</v>
      </c>
      <c r="V29" s="393" t="s">
        <v>479</v>
      </c>
      <c r="W29" s="394">
        <f t="shared" si="11"/>
      </c>
      <c r="X29" s="393">
        <f t="shared" si="4"/>
      </c>
    </row>
    <row r="30" spans="1:24" ht="13.5">
      <c r="A30" s="389" t="b">
        <v>0</v>
      </c>
      <c r="B30" s="389" t="b">
        <v>0</v>
      </c>
      <c r="C30" s="389" t="b">
        <v>0</v>
      </c>
      <c r="D30" s="389" t="b">
        <v>0</v>
      </c>
      <c r="E30" s="389" t="b">
        <v>0</v>
      </c>
      <c r="F30" s="389" t="b">
        <v>0</v>
      </c>
      <c r="G30" s="389" t="b">
        <v>0</v>
      </c>
      <c r="H30" s="390"/>
      <c r="I30" s="391">
        <f>IF(A30=TRUE,2,1)</f>
        <v>1</v>
      </c>
      <c r="J30" s="391">
        <f>IF(B30=TRUE,3,1)</f>
        <v>1</v>
      </c>
      <c r="K30" s="391">
        <f>IF(C30=TRUE,4,1)</f>
        <v>1</v>
      </c>
      <c r="L30" s="391">
        <f>IF(D30=TRUE,5,1)</f>
        <v>1</v>
      </c>
      <c r="M30" s="391">
        <f>IF(E30=TRUE,6,1)</f>
        <v>1</v>
      </c>
      <c r="N30" s="391">
        <f>IF(F30=TRUE,7,1)</f>
        <v>1</v>
      </c>
      <c r="O30" s="391">
        <f>IF(G30=TRUE,8,1)</f>
        <v>1</v>
      </c>
      <c r="P30" s="393"/>
      <c r="Q30" s="392">
        <f>VLOOKUP(I30,detab,28)&amp;VLOOKUP(J30,detab,28)&amp;VLOOKUP(K30,detab,28)&amp;VLOOKUP(L30,detab,28)&amp;VLOOKUP(M30,detab,28)&amp;VLOOKUP(N30,detab,28)&amp;VLOOKUP(O30,detab,28)&amp;G132</f>
      </c>
      <c r="R30" s="393"/>
      <c r="S30" s="393"/>
      <c r="T30" s="393">
        <v>14</v>
      </c>
      <c r="U30" s="393" t="s">
        <v>463</v>
      </c>
      <c r="V30" s="393" t="s">
        <v>634</v>
      </c>
      <c r="W30" s="394">
        <f t="shared" si="11"/>
      </c>
      <c r="X30" s="393">
        <f t="shared" si="4"/>
      </c>
    </row>
    <row r="31" spans="1:24" ht="13.5">
      <c r="A31" s="393"/>
      <c r="B31" s="393"/>
      <c r="C31" s="393"/>
      <c r="D31" s="393"/>
      <c r="E31" s="393"/>
      <c r="F31" s="393"/>
      <c r="G31" s="393"/>
      <c r="H31" s="393"/>
      <c r="I31" s="393"/>
      <c r="J31" s="393"/>
      <c r="K31" s="393"/>
      <c r="L31" s="393"/>
      <c r="M31" s="393"/>
      <c r="N31" s="393"/>
      <c r="O31" s="393"/>
      <c r="P31" s="393"/>
      <c r="Q31" s="393">
        <f>G135</f>
        <v>0</v>
      </c>
      <c r="R31" s="393"/>
      <c r="S31" s="393"/>
      <c r="T31" s="393">
        <v>15</v>
      </c>
      <c r="U31" s="393" t="s">
        <v>451</v>
      </c>
      <c r="V31" s="393" t="s">
        <v>635</v>
      </c>
      <c r="W31" s="394">
        <f t="shared" si="11"/>
        <v>0</v>
      </c>
      <c r="X31" s="393">
        <f t="shared" si="4"/>
      </c>
    </row>
    <row r="32" spans="1:24" ht="13.5">
      <c r="A32" s="389" t="b">
        <v>0</v>
      </c>
      <c r="B32" s="389" t="b">
        <v>0</v>
      </c>
      <c r="C32" s="389" t="b">
        <v>0</v>
      </c>
      <c r="D32" s="389" t="b">
        <v>0</v>
      </c>
      <c r="E32" s="389" t="b">
        <v>0</v>
      </c>
      <c r="F32" s="389" t="b">
        <v>0</v>
      </c>
      <c r="G32" s="390"/>
      <c r="H32" s="390"/>
      <c r="I32" s="391">
        <f aca="true" t="shared" si="12" ref="I32:I47">IF(A32=TRUE,2,1)</f>
        <v>1</v>
      </c>
      <c r="J32" s="391">
        <f aca="true" t="shared" si="13" ref="J32:J46">IF(B32=TRUE,3,1)</f>
        <v>1</v>
      </c>
      <c r="K32" s="391">
        <f aca="true" t="shared" si="14" ref="K32:K46">IF(C32=TRUE,4,1)</f>
        <v>1</v>
      </c>
      <c r="L32" s="391">
        <f aca="true" t="shared" si="15" ref="L32:L46">IF(D32=TRUE,5,1)</f>
        <v>1</v>
      </c>
      <c r="M32" s="391">
        <f>IF(E32=TRUE,6,1)</f>
        <v>1</v>
      </c>
      <c r="N32" s="391">
        <f>IF(F32=TRUE,7,1)</f>
        <v>1</v>
      </c>
      <c r="O32" s="393"/>
      <c r="P32" s="393"/>
      <c r="Q32" s="392">
        <f>VLOOKUP(I32,detab,29)&amp;VLOOKUP(J32,detab,29)&amp;VLOOKUP(K32,detab,29)&amp;VLOOKUP(L32,detab,29)&amp;VLOOKUP(M32,detab,29)&amp;VLOOKUP(N32,detab,29)&amp;G143</f>
      </c>
      <c r="R32" s="393"/>
      <c r="S32" s="393"/>
      <c r="T32" s="393">
        <v>16</v>
      </c>
      <c r="U32" s="395"/>
      <c r="V32" s="393" t="s">
        <v>482</v>
      </c>
      <c r="W32" s="394"/>
      <c r="X32" s="393">
        <f t="shared" si="4"/>
      </c>
    </row>
    <row r="33" spans="1:24" ht="13.5">
      <c r="A33" s="389" t="b">
        <v>0</v>
      </c>
      <c r="B33" s="389" t="b">
        <v>0</v>
      </c>
      <c r="C33" s="389" t="b">
        <v>0</v>
      </c>
      <c r="D33" s="389" t="b">
        <v>0</v>
      </c>
      <c r="E33" s="389" t="b">
        <v>0</v>
      </c>
      <c r="F33" s="389" t="b">
        <v>0</v>
      </c>
      <c r="G33" s="390"/>
      <c r="H33" s="390"/>
      <c r="I33" s="391">
        <f t="shared" si="12"/>
        <v>1</v>
      </c>
      <c r="J33" s="391">
        <f t="shared" si="13"/>
        <v>1</v>
      </c>
      <c r="K33" s="391">
        <f t="shared" si="14"/>
        <v>1</v>
      </c>
      <c r="L33" s="391">
        <f t="shared" si="15"/>
        <v>1</v>
      </c>
      <c r="M33" s="391">
        <f>IF(E33=TRUE,6,1)</f>
        <v>1</v>
      </c>
      <c r="N33" s="391">
        <f>IF(F33=TRUE,7,1)</f>
        <v>1</v>
      </c>
      <c r="O33" s="393"/>
      <c r="P33" s="393"/>
      <c r="Q33" s="392">
        <f>VLOOKUP(I33,detab,30)&amp;VLOOKUP(J33,detab,30)&amp;VLOOKUP(K33,detab,30)&amp;VLOOKUP(L33,detab,30)&amp;VLOOKUP(M33,detab,30)&amp;VLOOKUP(N33,detab,30)&amp;G150</f>
      </c>
      <c r="R33" s="393"/>
      <c r="S33" s="393"/>
      <c r="T33" s="393">
        <v>17</v>
      </c>
      <c r="U33" s="395"/>
      <c r="V33" s="393" t="s">
        <v>451</v>
      </c>
      <c r="W33" s="394"/>
      <c r="X33" s="393">
        <f t="shared" si="4"/>
        <v>0</v>
      </c>
    </row>
    <row r="34" spans="1:24" ht="13.5">
      <c r="A34" s="389" t="b">
        <v>0</v>
      </c>
      <c r="B34" s="389" t="b">
        <v>0</v>
      </c>
      <c r="C34" s="389" t="b">
        <v>0</v>
      </c>
      <c r="D34" s="389" t="b">
        <v>0</v>
      </c>
      <c r="E34" s="389" t="b">
        <v>0</v>
      </c>
      <c r="F34" s="390"/>
      <c r="G34" s="393"/>
      <c r="H34" s="393"/>
      <c r="I34" s="391">
        <f t="shared" si="12"/>
        <v>1</v>
      </c>
      <c r="J34" s="391">
        <f t="shared" si="13"/>
        <v>1</v>
      </c>
      <c r="K34" s="391">
        <f t="shared" si="14"/>
        <v>1</v>
      </c>
      <c r="L34" s="391">
        <f t="shared" si="15"/>
        <v>1</v>
      </c>
      <c r="M34" s="391">
        <f>IF(E34=TRUE,6,1)</f>
        <v>1</v>
      </c>
      <c r="N34" s="390"/>
      <c r="O34" s="393"/>
      <c r="P34" s="393"/>
      <c r="Q34" s="392">
        <f>VLOOKUP(I34,detab,31)&amp;VLOOKUP(J34,detab,31)&amp;VLOOKUP(K34,detab,31)&amp;VLOOKUP(L34,detab,31)&amp;VLOOKUP(M34,detab,31)&amp;G155</f>
      </c>
      <c r="R34" s="393"/>
      <c r="S34" s="393"/>
      <c r="T34" s="393"/>
      <c r="U34" s="393"/>
      <c r="V34" s="393"/>
      <c r="W34" s="393"/>
      <c r="X34" s="393"/>
    </row>
    <row r="35" spans="1:24" ht="13.5">
      <c r="A35" s="389" t="b">
        <v>0</v>
      </c>
      <c r="B35" s="389" t="b">
        <v>0</v>
      </c>
      <c r="C35" s="389" t="b">
        <v>0</v>
      </c>
      <c r="D35" s="390"/>
      <c r="E35" s="393"/>
      <c r="F35" s="393"/>
      <c r="G35" s="393"/>
      <c r="H35" s="393"/>
      <c r="I35" s="391">
        <f t="shared" si="12"/>
        <v>1</v>
      </c>
      <c r="J35" s="391">
        <f t="shared" si="13"/>
        <v>1</v>
      </c>
      <c r="K35" s="391">
        <f t="shared" si="14"/>
        <v>1</v>
      </c>
      <c r="L35" s="390"/>
      <c r="M35" s="390"/>
      <c r="N35" s="390"/>
      <c r="O35" s="393"/>
      <c r="P35" s="393"/>
      <c r="Q35" s="392">
        <f>VLOOKUP(I35,detab,32)&amp;VLOOKUP(J35,detab,32)&amp;VLOOKUP(K35,detab,32)&amp;G160</f>
      </c>
      <c r="R35" s="393"/>
      <c r="S35" s="393"/>
      <c r="T35" s="393"/>
      <c r="U35" s="393"/>
      <c r="V35" s="393"/>
      <c r="W35" s="393"/>
      <c r="X35" s="393"/>
    </row>
    <row r="36" spans="1:24" ht="13.5">
      <c r="A36" s="389" t="b">
        <v>0</v>
      </c>
      <c r="B36" s="389" t="b">
        <v>0</v>
      </c>
      <c r="C36" s="389" t="b">
        <v>0</v>
      </c>
      <c r="D36" s="390"/>
      <c r="E36" s="393"/>
      <c r="F36" s="393"/>
      <c r="G36" s="393"/>
      <c r="H36" s="393"/>
      <c r="I36" s="391">
        <f t="shared" si="12"/>
        <v>1</v>
      </c>
      <c r="J36" s="391">
        <f t="shared" si="13"/>
        <v>1</v>
      </c>
      <c r="K36" s="391">
        <f t="shared" si="14"/>
        <v>1</v>
      </c>
      <c r="L36" s="390"/>
      <c r="M36" s="390"/>
      <c r="N36" s="390"/>
      <c r="O36" s="393"/>
      <c r="P36" s="393"/>
      <c r="Q36" s="392">
        <f>VLOOKUP(I36,detab,33)&amp;VLOOKUP(J36,detab,33)&amp;VLOOKUP(K36,detab,33)&amp;G165</f>
      </c>
      <c r="R36" s="393"/>
      <c r="S36" s="393"/>
      <c r="T36" s="393"/>
      <c r="U36" s="393"/>
      <c r="V36" s="393"/>
      <c r="W36" s="393"/>
      <c r="X36" s="393"/>
    </row>
    <row r="37" spans="1:24" ht="13.5">
      <c r="A37" s="389" t="b">
        <v>0</v>
      </c>
      <c r="B37" s="389" t="b">
        <v>0</v>
      </c>
      <c r="C37" s="390"/>
      <c r="D37" s="393"/>
      <c r="E37" s="393"/>
      <c r="F37" s="393"/>
      <c r="G37" s="393"/>
      <c r="H37" s="393"/>
      <c r="I37" s="391">
        <f t="shared" si="12"/>
        <v>1</v>
      </c>
      <c r="J37" s="391">
        <f t="shared" si="13"/>
        <v>1</v>
      </c>
      <c r="K37" s="390"/>
      <c r="L37" s="390"/>
      <c r="M37" s="390"/>
      <c r="N37" s="390"/>
      <c r="O37" s="393"/>
      <c r="P37" s="393"/>
      <c r="Q37" s="392">
        <f>VLOOKUP(I37,detab,34)&amp;VLOOKUP(J37,detab,34)&amp;G170</f>
      </c>
      <c r="R37" s="393"/>
      <c r="S37" s="393"/>
      <c r="T37" s="393"/>
      <c r="U37" s="393"/>
      <c r="V37" s="393"/>
      <c r="W37" s="393"/>
      <c r="X37" s="393"/>
    </row>
    <row r="38" spans="1:24" ht="13.5">
      <c r="A38" s="389" t="b">
        <v>0</v>
      </c>
      <c r="B38" s="389" t="b">
        <v>0</v>
      </c>
      <c r="C38" s="389" t="b">
        <v>0</v>
      </c>
      <c r="D38" s="390"/>
      <c r="E38" s="393"/>
      <c r="F38" s="393"/>
      <c r="G38" s="393"/>
      <c r="H38" s="393"/>
      <c r="I38" s="391">
        <f t="shared" si="12"/>
        <v>1</v>
      </c>
      <c r="J38" s="391">
        <f t="shared" si="13"/>
        <v>1</v>
      </c>
      <c r="K38" s="391">
        <f t="shared" si="14"/>
        <v>1</v>
      </c>
      <c r="L38" s="390"/>
      <c r="M38" s="390"/>
      <c r="N38" s="390"/>
      <c r="O38" s="393"/>
      <c r="P38" s="393"/>
      <c r="Q38" s="392">
        <f>VLOOKUP(I38,detab,35)&amp;VLOOKUP(J38,detab,35)&amp;VLOOKUP(K38,detab,35)&amp;G175</f>
      </c>
      <c r="R38" s="393"/>
      <c r="S38" s="393"/>
      <c r="T38" s="393"/>
      <c r="U38" s="393"/>
      <c r="V38" s="393"/>
      <c r="W38" s="393"/>
      <c r="X38" s="393"/>
    </row>
    <row r="39" spans="1:24" ht="13.5">
      <c r="A39" s="389" t="b">
        <v>0</v>
      </c>
      <c r="B39" s="389" t="b">
        <v>0</v>
      </c>
      <c r="C39" s="390"/>
      <c r="D39" s="393"/>
      <c r="E39" s="393"/>
      <c r="F39" s="393"/>
      <c r="G39" s="393"/>
      <c r="H39" s="393"/>
      <c r="I39" s="391">
        <f t="shared" si="12"/>
        <v>1</v>
      </c>
      <c r="J39" s="391">
        <f t="shared" si="13"/>
        <v>1</v>
      </c>
      <c r="K39" s="390"/>
      <c r="L39" s="390"/>
      <c r="M39" s="390"/>
      <c r="N39" s="390"/>
      <c r="O39" s="393"/>
      <c r="P39" s="393"/>
      <c r="Q39" s="392">
        <f>VLOOKUP(I39,detab,36)&amp;VLOOKUP(J39,detab,36)&amp;G180</f>
      </c>
      <c r="R39" s="393"/>
      <c r="S39" s="393"/>
      <c r="T39" s="393"/>
      <c r="U39" s="393"/>
      <c r="V39" s="393"/>
      <c r="W39" s="393"/>
      <c r="X39" s="393"/>
    </row>
    <row r="40" spans="1:24" ht="13.5">
      <c r="A40" s="389" t="b">
        <v>0</v>
      </c>
      <c r="B40" s="389" t="b">
        <v>0</v>
      </c>
      <c r="C40" s="389" t="b">
        <v>0</v>
      </c>
      <c r="D40" s="389" t="b">
        <v>0</v>
      </c>
      <c r="E40" s="390"/>
      <c r="F40" s="393"/>
      <c r="G40" s="393"/>
      <c r="H40" s="393"/>
      <c r="I40" s="391">
        <f t="shared" si="12"/>
        <v>1</v>
      </c>
      <c r="J40" s="391">
        <f t="shared" si="13"/>
        <v>1</v>
      </c>
      <c r="K40" s="391">
        <f t="shared" si="14"/>
        <v>1</v>
      </c>
      <c r="L40" s="391">
        <f t="shared" si="15"/>
        <v>1</v>
      </c>
      <c r="M40" s="390"/>
      <c r="N40" s="390"/>
      <c r="O40" s="393"/>
      <c r="P40" s="393"/>
      <c r="Q40" s="392">
        <f>VLOOKUP(I40,detab,37)&amp;VLOOKUP(J40,detab,37)&amp;VLOOKUP(K40,detab,37)&amp;VLOOKUP(L40,detab,37)&amp;G185</f>
      </c>
      <c r="R40" s="393"/>
      <c r="S40" s="393"/>
      <c r="T40" s="393"/>
      <c r="U40" s="393"/>
      <c r="V40" s="393"/>
      <c r="W40" s="393"/>
      <c r="X40" s="393"/>
    </row>
    <row r="41" spans="1:24" ht="13.5">
      <c r="A41" s="389" t="b">
        <v>0</v>
      </c>
      <c r="B41" s="389" t="b">
        <v>0</v>
      </c>
      <c r="C41" s="389" t="b">
        <v>0</v>
      </c>
      <c r="D41" s="389" t="b">
        <v>0</v>
      </c>
      <c r="E41" s="389" t="b">
        <v>0</v>
      </c>
      <c r="F41" s="389" t="b">
        <v>0</v>
      </c>
      <c r="G41" s="390"/>
      <c r="H41" s="393"/>
      <c r="I41" s="391">
        <f t="shared" si="12"/>
        <v>1</v>
      </c>
      <c r="J41" s="391">
        <f t="shared" si="13"/>
        <v>1</v>
      </c>
      <c r="K41" s="391">
        <f t="shared" si="14"/>
        <v>1</v>
      </c>
      <c r="L41" s="391">
        <f t="shared" si="15"/>
        <v>1</v>
      </c>
      <c r="M41" s="391">
        <f>IF(E41=TRUE,6,1)</f>
        <v>1</v>
      </c>
      <c r="N41" s="391">
        <f>IF(F41=TRUE,7,1)</f>
        <v>1</v>
      </c>
      <c r="O41" s="393"/>
      <c r="P41" s="393"/>
      <c r="Q41" s="392">
        <f>VLOOKUP(I41,detab,38)&amp;VLOOKUP(J41,detab,38)&amp;VLOOKUP(K41,detab,38)&amp;VLOOKUP(L41,detab,38)&amp;VLOOKUP(M41,detab,38)&amp;VLOOKUP(N41,detab,38)&amp;G192</f>
      </c>
      <c r="R41" s="393"/>
      <c r="S41" s="393"/>
      <c r="T41" s="393"/>
      <c r="U41" s="393"/>
      <c r="V41" s="393"/>
      <c r="W41" s="393"/>
      <c r="X41" s="393"/>
    </row>
    <row r="42" spans="1:24" ht="13.5">
      <c r="A42" s="389" t="b">
        <v>0</v>
      </c>
      <c r="B42" s="389" t="b">
        <v>0</v>
      </c>
      <c r="C42" s="389" t="b">
        <v>0</v>
      </c>
      <c r="D42" s="389" t="b">
        <v>0</v>
      </c>
      <c r="E42" s="390"/>
      <c r="F42" s="393"/>
      <c r="G42" s="393"/>
      <c r="H42" s="393"/>
      <c r="I42" s="391">
        <f t="shared" si="12"/>
        <v>1</v>
      </c>
      <c r="J42" s="391">
        <f t="shared" si="13"/>
        <v>1</v>
      </c>
      <c r="K42" s="391">
        <f t="shared" si="14"/>
        <v>1</v>
      </c>
      <c r="L42" s="391">
        <f t="shared" si="15"/>
        <v>1</v>
      </c>
      <c r="M42" s="390"/>
      <c r="N42" s="390"/>
      <c r="O42" s="393"/>
      <c r="P42" s="393"/>
      <c r="Q42" s="392">
        <f>VLOOKUP(I42,detab,39)&amp;VLOOKUP(J42,detab,39)&amp;VLOOKUP(K42,detab,39)&amp;VLOOKUP(L42,detab,39)&amp;G197</f>
      </c>
      <c r="R42" s="393"/>
      <c r="S42" s="393"/>
      <c r="T42" s="393"/>
      <c r="U42" s="393"/>
      <c r="V42" s="393"/>
      <c r="W42" s="393"/>
      <c r="X42" s="393"/>
    </row>
    <row r="43" spans="1:24" ht="13.5">
      <c r="A43" s="389" t="b">
        <v>0</v>
      </c>
      <c r="B43" s="389" t="b">
        <v>0</v>
      </c>
      <c r="C43" s="390"/>
      <c r="D43" s="393"/>
      <c r="E43" s="393"/>
      <c r="F43" s="393"/>
      <c r="G43" s="393"/>
      <c r="H43" s="393"/>
      <c r="I43" s="391">
        <f t="shared" si="12"/>
        <v>1</v>
      </c>
      <c r="J43" s="391">
        <f t="shared" si="13"/>
        <v>1</v>
      </c>
      <c r="K43" s="390"/>
      <c r="L43" s="390"/>
      <c r="M43" s="390"/>
      <c r="N43" s="390"/>
      <c r="O43" s="393"/>
      <c r="P43" s="393"/>
      <c r="Q43" s="392">
        <f>VLOOKUP(I43,detab,40)&amp;VLOOKUP(J43,detab,40)&amp;G202</f>
      </c>
      <c r="R43" s="393"/>
      <c r="S43" s="393"/>
      <c r="T43" s="393"/>
      <c r="U43" s="393"/>
      <c r="V43" s="393"/>
      <c r="W43" s="393"/>
      <c r="X43" s="393"/>
    </row>
    <row r="44" spans="1:24" ht="13.5">
      <c r="A44" s="389" t="b">
        <v>0</v>
      </c>
      <c r="B44" s="389" t="b">
        <v>0</v>
      </c>
      <c r="C44" s="389" t="b">
        <v>0</v>
      </c>
      <c r="D44" s="389" t="b">
        <v>0</v>
      </c>
      <c r="E44" s="389" t="b">
        <v>0</v>
      </c>
      <c r="F44" s="390"/>
      <c r="G44" s="393"/>
      <c r="H44" s="393"/>
      <c r="I44" s="391">
        <f t="shared" si="12"/>
        <v>1</v>
      </c>
      <c r="J44" s="391">
        <f t="shared" si="13"/>
        <v>1</v>
      </c>
      <c r="K44" s="391">
        <f t="shared" si="14"/>
        <v>1</v>
      </c>
      <c r="L44" s="391">
        <f t="shared" si="15"/>
        <v>1</v>
      </c>
      <c r="M44" s="391">
        <f>IF(E44=TRUE,6,1)</f>
        <v>1</v>
      </c>
      <c r="N44" s="390"/>
      <c r="O44" s="393"/>
      <c r="P44" s="393"/>
      <c r="Q44" s="392">
        <f>VLOOKUP(I44,detab,41)&amp;VLOOKUP(J44,detab,41)&amp;VLOOKUP(K44,detab,41)&amp;VLOOKUP(L44,detab,41)&amp;VLOOKUP(M44,detab,41)&amp;G207</f>
      </c>
      <c r="R44" s="393"/>
      <c r="S44" s="393"/>
      <c r="T44" s="393"/>
      <c r="U44" s="393"/>
      <c r="V44" s="393"/>
      <c r="W44" s="393"/>
      <c r="X44" s="393"/>
    </row>
    <row r="45" spans="1:24" ht="13.5">
      <c r="A45" s="389" t="b">
        <v>0</v>
      </c>
      <c r="B45" s="389" t="b">
        <v>0</v>
      </c>
      <c r="C45" s="389" t="b">
        <v>0</v>
      </c>
      <c r="D45" s="389" t="b">
        <v>0</v>
      </c>
      <c r="E45" s="389" t="b">
        <v>0</v>
      </c>
      <c r="F45" s="390"/>
      <c r="G45" s="393"/>
      <c r="H45" s="393"/>
      <c r="I45" s="391">
        <f t="shared" si="12"/>
        <v>1</v>
      </c>
      <c r="J45" s="391">
        <f t="shared" si="13"/>
        <v>1</v>
      </c>
      <c r="K45" s="391">
        <f t="shared" si="14"/>
        <v>1</v>
      </c>
      <c r="L45" s="391">
        <f t="shared" si="15"/>
        <v>1</v>
      </c>
      <c r="M45" s="391">
        <f>IF(E45=TRUE,6,1)</f>
        <v>1</v>
      </c>
      <c r="N45" s="390"/>
      <c r="O45" s="393"/>
      <c r="P45" s="393"/>
      <c r="Q45" s="392">
        <f>VLOOKUP(I45,detab,42)&amp;VLOOKUP(J45,detab,42)&amp;VLOOKUP(K45,detab,42)&amp;VLOOKUP(L45,detab,42)&amp;VLOOKUP(M45,detab,42)&amp;G212</f>
      </c>
      <c r="R45" s="393"/>
      <c r="S45" s="393"/>
      <c r="T45" s="393"/>
      <c r="U45" s="393"/>
      <c r="V45" s="393"/>
      <c r="W45" s="393"/>
      <c r="X45" s="393"/>
    </row>
    <row r="46" spans="1:24" ht="13.5">
      <c r="A46" s="389" t="b">
        <v>0</v>
      </c>
      <c r="B46" s="389" t="b">
        <v>0</v>
      </c>
      <c r="C46" s="389" t="b">
        <v>0</v>
      </c>
      <c r="D46" s="389" t="b">
        <v>0</v>
      </c>
      <c r="E46" s="390"/>
      <c r="F46" s="390"/>
      <c r="G46" s="393"/>
      <c r="H46" s="393"/>
      <c r="I46" s="391">
        <f t="shared" si="12"/>
        <v>1</v>
      </c>
      <c r="J46" s="391">
        <f t="shared" si="13"/>
        <v>1</v>
      </c>
      <c r="K46" s="391">
        <f t="shared" si="14"/>
        <v>1</v>
      </c>
      <c r="L46" s="391">
        <f t="shared" si="15"/>
        <v>1</v>
      </c>
      <c r="M46" s="390"/>
      <c r="N46" s="390"/>
      <c r="O46" s="393"/>
      <c r="P46" s="393"/>
      <c r="Q46" s="392">
        <f>VLOOKUP(I46,detab,43)&amp;VLOOKUP(J46,detab,43)&amp;VLOOKUP(K46,detab,43)&amp;VLOOKUP(L46,detab,43)&amp;G217</f>
      </c>
      <c r="R46" s="393"/>
      <c r="S46" s="393"/>
      <c r="T46" s="393"/>
      <c r="U46" s="393"/>
      <c r="V46" s="393"/>
      <c r="W46" s="393"/>
      <c r="X46" s="393"/>
    </row>
    <row r="47" spans="1:24" ht="13.5">
      <c r="A47" s="389" t="b">
        <v>0</v>
      </c>
      <c r="B47" s="390"/>
      <c r="C47" s="390"/>
      <c r="D47" s="390"/>
      <c r="E47" s="390"/>
      <c r="F47" s="393"/>
      <c r="G47" s="393"/>
      <c r="H47" s="393"/>
      <c r="I47" s="391">
        <f t="shared" si="12"/>
        <v>1</v>
      </c>
      <c r="J47" s="390"/>
      <c r="K47" s="390"/>
      <c r="L47" s="390"/>
      <c r="M47" s="390"/>
      <c r="N47" s="390"/>
      <c r="O47" s="393"/>
      <c r="P47" s="393"/>
      <c r="Q47" s="392">
        <f>VLOOKUP(I47,detab,44)&amp;G222</f>
      </c>
      <c r="R47" s="393"/>
      <c r="S47" s="393"/>
      <c r="T47" s="393"/>
      <c r="U47" s="393"/>
      <c r="V47" s="393"/>
      <c r="W47" s="393"/>
      <c r="X47" s="393"/>
    </row>
    <row r="48" spans="1:24" ht="13.5">
      <c r="A48" s="393"/>
      <c r="B48" s="393"/>
      <c r="C48" s="393"/>
      <c r="D48" s="393"/>
      <c r="E48" s="393"/>
      <c r="F48" s="393"/>
      <c r="G48" s="393"/>
      <c r="H48" s="393"/>
      <c r="I48" s="393"/>
      <c r="J48" s="393"/>
      <c r="K48" s="393"/>
      <c r="L48" s="393"/>
      <c r="M48" s="393"/>
      <c r="N48" s="393"/>
      <c r="O48" s="393"/>
      <c r="P48" s="393"/>
      <c r="Q48" s="393">
        <f>G225</f>
        <v>0</v>
      </c>
      <c r="R48" s="393"/>
      <c r="S48" s="393"/>
      <c r="T48" s="393"/>
      <c r="U48" s="393"/>
      <c r="V48" s="393"/>
      <c r="W48" s="393"/>
      <c r="X48" s="393"/>
    </row>
    <row r="56" spans="1:27" ht="22.5" customHeight="1">
      <c r="A56" s="236" t="s">
        <v>637</v>
      </c>
      <c r="B56" s="237"/>
      <c r="C56" s="237"/>
      <c r="D56" s="237"/>
      <c r="E56" s="237"/>
      <c r="F56" s="237"/>
      <c r="G56" s="237"/>
      <c r="H56" s="237"/>
      <c r="I56" s="237"/>
      <c r="J56" s="237"/>
      <c r="K56" s="237"/>
      <c r="L56" s="237"/>
      <c r="M56" s="237"/>
      <c r="N56" s="237"/>
      <c r="O56" s="237"/>
      <c r="P56" s="237"/>
      <c r="Q56" s="237"/>
      <c r="R56" s="238"/>
      <c r="S56" s="45"/>
      <c r="T56" s="45"/>
      <c r="U56" s="45"/>
      <c r="V56" s="45"/>
      <c r="W56" s="45"/>
      <c r="X56" s="45"/>
      <c r="Y56" s="45"/>
      <c r="Z56" s="45"/>
      <c r="AA56" s="48"/>
    </row>
    <row r="57" spans="1:27" ht="22.5" customHeight="1">
      <c r="A57" s="239" t="s">
        <v>207</v>
      </c>
      <c r="B57" s="240"/>
      <c r="C57" s="240"/>
      <c r="D57" s="240"/>
      <c r="E57" s="239" t="s">
        <v>487</v>
      </c>
      <c r="F57" s="240"/>
      <c r="G57" s="240"/>
      <c r="H57" s="240"/>
      <c r="I57" s="240"/>
      <c r="J57" s="240"/>
      <c r="K57" s="240"/>
      <c r="L57" s="240"/>
      <c r="M57" s="240"/>
      <c r="N57" s="240"/>
      <c r="O57" s="240"/>
      <c r="P57" s="240"/>
      <c r="Q57" s="240"/>
      <c r="R57" s="363"/>
      <c r="S57" s="47"/>
      <c r="T57" s="46"/>
      <c r="U57" s="46"/>
      <c r="V57" s="46"/>
      <c r="W57" s="46"/>
      <c r="X57" s="46"/>
      <c r="Y57" s="46"/>
      <c r="Z57" s="46"/>
      <c r="AA57" s="49"/>
    </row>
    <row r="58" spans="1:27" ht="7.5" customHeight="1">
      <c r="A58" s="364"/>
      <c r="B58" s="365"/>
      <c r="C58" s="365"/>
      <c r="D58" s="365"/>
      <c r="E58" s="366"/>
      <c r="F58" s="367"/>
      <c r="G58" s="367"/>
      <c r="H58" s="367"/>
      <c r="I58" s="367"/>
      <c r="J58" s="367"/>
      <c r="K58" s="367"/>
      <c r="L58" s="367"/>
      <c r="M58" s="367"/>
      <c r="N58" s="367"/>
      <c r="O58" s="367"/>
      <c r="P58" s="367"/>
      <c r="Q58" s="367"/>
      <c r="R58" s="368"/>
      <c r="S58" s="47"/>
      <c r="T58" s="46"/>
      <c r="U58" s="46"/>
      <c r="V58" s="46"/>
      <c r="W58" s="46"/>
      <c r="X58" s="46"/>
      <c r="Y58" s="46"/>
      <c r="Z58" s="46"/>
      <c r="AA58" s="49"/>
    </row>
    <row r="59" spans="1:27" ht="22.5" customHeight="1">
      <c r="A59" s="55" t="s">
        <v>465</v>
      </c>
      <c r="B59" s="54"/>
      <c r="C59" s="54"/>
      <c r="D59" s="54"/>
      <c r="E59" s="228"/>
      <c r="F59" s="229"/>
      <c r="G59" s="229"/>
      <c r="H59" s="229"/>
      <c r="I59" s="229"/>
      <c r="J59" s="229"/>
      <c r="K59" s="229"/>
      <c r="L59" s="229"/>
      <c r="M59" s="229"/>
      <c r="N59" s="229"/>
      <c r="O59" s="229"/>
      <c r="P59" s="229"/>
      <c r="Q59" s="229"/>
      <c r="R59" s="230"/>
      <c r="S59" s="221"/>
      <c r="T59" s="76"/>
      <c r="U59" s="46"/>
      <c r="V59" s="46"/>
      <c r="W59" s="46"/>
      <c r="X59" s="46"/>
      <c r="Y59" s="46"/>
      <c r="Z59" s="46"/>
      <c r="AA59" s="49"/>
    </row>
    <row r="60" spans="1:27" ht="7.5" customHeight="1">
      <c r="A60" s="55"/>
      <c r="B60" s="54"/>
      <c r="C60" s="54"/>
      <c r="D60" s="54"/>
      <c r="E60" s="228"/>
      <c r="F60" s="229"/>
      <c r="G60" s="229"/>
      <c r="H60" s="229"/>
      <c r="I60" s="229"/>
      <c r="J60" s="229"/>
      <c r="K60" s="229"/>
      <c r="L60" s="229"/>
      <c r="M60" s="229"/>
      <c r="N60" s="229"/>
      <c r="O60" s="229"/>
      <c r="P60" s="229"/>
      <c r="Q60" s="229"/>
      <c r="R60" s="230"/>
      <c r="S60" s="221"/>
      <c r="T60" s="76"/>
      <c r="U60" s="46"/>
      <c r="V60" s="46"/>
      <c r="W60" s="46"/>
      <c r="X60" s="46"/>
      <c r="Y60" s="46"/>
      <c r="Z60" s="46"/>
      <c r="AA60" s="49"/>
    </row>
    <row r="61" spans="1:27" ht="22.5" customHeight="1">
      <c r="A61" s="55"/>
      <c r="B61" s="54"/>
      <c r="C61" s="54"/>
      <c r="D61" s="54"/>
      <c r="E61" s="228"/>
      <c r="F61" s="229"/>
      <c r="G61" s="563"/>
      <c r="H61" s="564"/>
      <c r="I61" s="564"/>
      <c r="J61" s="565"/>
      <c r="K61" s="229"/>
      <c r="L61" s="229"/>
      <c r="M61" s="229"/>
      <c r="N61" s="229"/>
      <c r="O61" s="229"/>
      <c r="P61" s="229"/>
      <c r="Q61" s="229"/>
      <c r="R61" s="230"/>
      <c r="S61" s="221"/>
      <c r="T61" s="76"/>
      <c r="U61" s="46"/>
      <c r="V61" s="46"/>
      <c r="W61" s="46"/>
      <c r="X61" s="46"/>
      <c r="Y61" s="46"/>
      <c r="Z61" s="46"/>
      <c r="AA61" s="49"/>
    </row>
    <row r="62" spans="1:27" ht="7.5" customHeight="1">
      <c r="A62" s="148"/>
      <c r="B62" s="149"/>
      <c r="C62" s="149"/>
      <c r="D62" s="149"/>
      <c r="E62" s="231"/>
      <c r="F62" s="232"/>
      <c r="G62" s="302"/>
      <c r="H62" s="302"/>
      <c r="I62" s="302"/>
      <c r="J62" s="302"/>
      <c r="K62" s="232"/>
      <c r="L62" s="232"/>
      <c r="M62" s="232"/>
      <c r="N62" s="232"/>
      <c r="O62" s="232"/>
      <c r="P62" s="232"/>
      <c r="Q62" s="232"/>
      <c r="R62" s="233"/>
      <c r="S62" s="221"/>
      <c r="T62" s="76"/>
      <c r="U62" s="46"/>
      <c r="V62" s="46"/>
      <c r="W62" s="46"/>
      <c r="X62" s="46"/>
      <c r="Y62" s="46"/>
      <c r="Z62" s="46"/>
      <c r="AA62" s="49"/>
    </row>
    <row r="63" spans="1:27" ht="7.5" customHeight="1">
      <c r="A63" s="55"/>
      <c r="B63" s="54"/>
      <c r="C63" s="54"/>
      <c r="D63" s="54"/>
      <c r="E63" s="228"/>
      <c r="F63" s="229"/>
      <c r="G63" s="340"/>
      <c r="H63" s="340"/>
      <c r="I63" s="340"/>
      <c r="J63" s="340"/>
      <c r="K63" s="229"/>
      <c r="L63" s="229"/>
      <c r="M63" s="229"/>
      <c r="N63" s="229"/>
      <c r="O63" s="229"/>
      <c r="P63" s="229"/>
      <c r="Q63" s="229"/>
      <c r="R63" s="230"/>
      <c r="S63" s="221"/>
      <c r="T63" s="76"/>
      <c r="U63" s="46"/>
      <c r="V63" s="46"/>
      <c r="W63" s="46"/>
      <c r="X63" s="46"/>
      <c r="Y63" s="46"/>
      <c r="Z63" s="46"/>
      <c r="AA63" s="49"/>
    </row>
    <row r="64" spans="1:27" ht="22.5" customHeight="1">
      <c r="A64" s="55" t="s">
        <v>453</v>
      </c>
      <c r="B64" s="54"/>
      <c r="C64" s="54"/>
      <c r="D64" s="54"/>
      <c r="E64" s="228"/>
      <c r="F64" s="229"/>
      <c r="G64" s="229"/>
      <c r="H64" s="229"/>
      <c r="I64" s="229"/>
      <c r="J64" s="229"/>
      <c r="K64" s="229"/>
      <c r="L64" s="229"/>
      <c r="M64" s="229"/>
      <c r="N64" s="229"/>
      <c r="O64" s="229"/>
      <c r="P64" s="229"/>
      <c r="Q64" s="229"/>
      <c r="R64" s="230"/>
      <c r="S64" s="221"/>
      <c r="T64" s="76"/>
      <c r="U64" s="46"/>
      <c r="V64" s="46"/>
      <c r="W64" s="46"/>
      <c r="X64" s="46"/>
      <c r="Y64" s="46"/>
      <c r="Z64" s="46"/>
      <c r="AA64" s="49"/>
    </row>
    <row r="65" spans="1:27" ht="7.5" customHeight="1">
      <c r="A65" s="55"/>
      <c r="B65" s="54"/>
      <c r="C65" s="54"/>
      <c r="D65" s="54"/>
      <c r="E65" s="228"/>
      <c r="F65" s="229"/>
      <c r="G65" s="229"/>
      <c r="H65" s="229"/>
      <c r="I65" s="229"/>
      <c r="J65" s="229"/>
      <c r="K65" s="229"/>
      <c r="L65" s="229"/>
      <c r="M65" s="229"/>
      <c r="N65" s="229"/>
      <c r="O65" s="229"/>
      <c r="P65" s="229"/>
      <c r="Q65" s="229"/>
      <c r="R65" s="230"/>
      <c r="S65" s="221"/>
      <c r="T65" s="76"/>
      <c r="U65" s="46"/>
      <c r="V65" s="46"/>
      <c r="W65" s="46"/>
      <c r="X65" s="46"/>
      <c r="Y65" s="46"/>
      <c r="Z65" s="46"/>
      <c r="AA65" s="49"/>
    </row>
    <row r="66" spans="1:27" ht="22.5" customHeight="1">
      <c r="A66" s="55"/>
      <c r="B66" s="54"/>
      <c r="C66" s="54"/>
      <c r="D66" s="54"/>
      <c r="E66" s="228"/>
      <c r="F66" s="229"/>
      <c r="G66" s="563"/>
      <c r="H66" s="564"/>
      <c r="I66" s="564"/>
      <c r="J66" s="565"/>
      <c r="K66" s="229"/>
      <c r="L66" s="229"/>
      <c r="M66" s="229"/>
      <c r="N66" s="229"/>
      <c r="O66" s="229"/>
      <c r="P66" s="229"/>
      <c r="Q66" s="229"/>
      <c r="R66" s="230"/>
      <c r="S66" s="221"/>
      <c r="T66" s="76"/>
      <c r="U66" s="46"/>
      <c r="V66" s="46"/>
      <c r="W66" s="46"/>
      <c r="X66" s="46"/>
      <c r="Y66" s="46"/>
      <c r="Z66" s="46"/>
      <c r="AA66" s="49"/>
    </row>
    <row r="67" spans="1:27" ht="7.5" customHeight="1">
      <c r="A67" s="55"/>
      <c r="B67" s="54"/>
      <c r="C67" s="54"/>
      <c r="D67" s="54"/>
      <c r="E67" s="228"/>
      <c r="F67" s="229"/>
      <c r="G67" s="360"/>
      <c r="H67" s="360"/>
      <c r="I67" s="360"/>
      <c r="J67" s="360"/>
      <c r="K67" s="229"/>
      <c r="L67" s="229"/>
      <c r="M67" s="229"/>
      <c r="N67" s="229"/>
      <c r="O67" s="229"/>
      <c r="P67" s="229"/>
      <c r="Q67" s="229"/>
      <c r="R67" s="230"/>
      <c r="S67" s="221"/>
      <c r="T67" s="76"/>
      <c r="U67" s="46"/>
      <c r="V67" s="46"/>
      <c r="W67" s="46"/>
      <c r="X67" s="46"/>
      <c r="Y67" s="46"/>
      <c r="Z67" s="46"/>
      <c r="AA67" s="49"/>
    </row>
    <row r="68" spans="1:27" ht="7.5" customHeight="1">
      <c r="A68" s="241"/>
      <c r="B68" s="242"/>
      <c r="C68" s="242"/>
      <c r="D68" s="242"/>
      <c r="E68" s="247"/>
      <c r="F68" s="248"/>
      <c r="G68" s="362"/>
      <c r="H68" s="362"/>
      <c r="I68" s="362"/>
      <c r="J68" s="362"/>
      <c r="K68" s="248"/>
      <c r="L68" s="248"/>
      <c r="M68" s="248"/>
      <c r="N68" s="248"/>
      <c r="O68" s="248"/>
      <c r="P68" s="248"/>
      <c r="Q68" s="248"/>
      <c r="R68" s="249"/>
      <c r="S68" s="221"/>
      <c r="T68" s="76"/>
      <c r="U68" s="46"/>
      <c r="V68" s="46"/>
      <c r="W68" s="46"/>
      <c r="X68" s="46"/>
      <c r="Y68" s="46"/>
      <c r="Z68" s="46"/>
      <c r="AA68" s="49"/>
    </row>
    <row r="69" spans="1:27" ht="22.5" customHeight="1">
      <c r="A69" s="55" t="s">
        <v>454</v>
      </c>
      <c r="B69" s="54"/>
      <c r="C69" s="54"/>
      <c r="D69" s="54"/>
      <c r="E69" s="228"/>
      <c r="F69" s="229"/>
      <c r="G69" s="229"/>
      <c r="H69" s="229"/>
      <c r="I69" s="229"/>
      <c r="J69" s="229"/>
      <c r="K69" s="229"/>
      <c r="L69" s="229"/>
      <c r="M69" s="229"/>
      <c r="N69" s="229"/>
      <c r="O69" s="229"/>
      <c r="P69" s="229"/>
      <c r="Q69" s="229"/>
      <c r="R69" s="230"/>
      <c r="S69" s="221"/>
      <c r="T69" s="76"/>
      <c r="U69" s="46"/>
      <c r="V69" s="46"/>
      <c r="W69" s="46"/>
      <c r="X69" s="46"/>
      <c r="Y69" s="46"/>
      <c r="Z69" s="46"/>
      <c r="AA69" s="49"/>
    </row>
    <row r="70" spans="1:27" ht="7.5" customHeight="1">
      <c r="A70" s="55"/>
      <c r="B70" s="54"/>
      <c r="C70" s="54"/>
      <c r="D70" s="54"/>
      <c r="E70" s="228"/>
      <c r="F70" s="229"/>
      <c r="G70" s="229"/>
      <c r="H70" s="229"/>
      <c r="I70" s="229"/>
      <c r="J70" s="229"/>
      <c r="K70" s="229"/>
      <c r="L70" s="229"/>
      <c r="M70" s="229"/>
      <c r="N70" s="229"/>
      <c r="O70" s="229"/>
      <c r="P70" s="229"/>
      <c r="Q70" s="229"/>
      <c r="R70" s="230"/>
      <c r="S70" s="221"/>
      <c r="T70" s="76"/>
      <c r="U70" s="46"/>
      <c r="V70" s="46"/>
      <c r="W70" s="46"/>
      <c r="X70" s="46"/>
      <c r="Y70" s="46"/>
      <c r="Z70" s="46"/>
      <c r="AA70" s="49"/>
    </row>
    <row r="71" spans="1:27" ht="22.5" customHeight="1">
      <c r="A71" s="55"/>
      <c r="B71" s="54"/>
      <c r="C71" s="54"/>
      <c r="D71" s="54"/>
      <c r="E71" s="228"/>
      <c r="F71" s="229"/>
      <c r="G71" s="563"/>
      <c r="H71" s="564"/>
      <c r="I71" s="564"/>
      <c r="J71" s="565"/>
      <c r="K71" s="229"/>
      <c r="L71" s="229"/>
      <c r="M71" s="229"/>
      <c r="N71" s="229"/>
      <c r="O71" s="229"/>
      <c r="P71" s="229"/>
      <c r="Q71" s="229"/>
      <c r="R71" s="230"/>
      <c r="S71" s="221"/>
      <c r="T71" s="76"/>
      <c r="U71" s="46"/>
      <c r="V71" s="46"/>
      <c r="W71" s="46"/>
      <c r="X71" s="46"/>
      <c r="Y71" s="46"/>
      <c r="Z71" s="46"/>
      <c r="AA71" s="49"/>
    </row>
    <row r="72" spans="1:27" ht="7.5" customHeight="1">
      <c r="A72" s="148"/>
      <c r="B72" s="149"/>
      <c r="C72" s="149"/>
      <c r="D72" s="149"/>
      <c r="E72" s="231"/>
      <c r="F72" s="232"/>
      <c r="G72" s="361"/>
      <c r="H72" s="361"/>
      <c r="I72" s="361"/>
      <c r="J72" s="361"/>
      <c r="K72" s="232"/>
      <c r="L72" s="232"/>
      <c r="M72" s="232"/>
      <c r="N72" s="232"/>
      <c r="O72" s="232"/>
      <c r="P72" s="232"/>
      <c r="Q72" s="232"/>
      <c r="R72" s="233"/>
      <c r="S72" s="221"/>
      <c r="T72" s="76"/>
      <c r="U72" s="46"/>
      <c r="V72" s="46"/>
      <c r="W72" s="46"/>
      <c r="X72" s="46"/>
      <c r="Y72" s="46"/>
      <c r="Z72" s="46"/>
      <c r="AA72" s="49"/>
    </row>
    <row r="73" spans="1:27" ht="7.5" customHeight="1">
      <c r="A73" s="55"/>
      <c r="B73" s="54"/>
      <c r="C73" s="54"/>
      <c r="D73" s="54"/>
      <c r="E73" s="228"/>
      <c r="F73" s="229"/>
      <c r="G73" s="360"/>
      <c r="H73" s="360"/>
      <c r="I73" s="360"/>
      <c r="J73" s="360"/>
      <c r="K73" s="229"/>
      <c r="L73" s="229"/>
      <c r="M73" s="229"/>
      <c r="N73" s="229"/>
      <c r="O73" s="229"/>
      <c r="P73" s="229"/>
      <c r="Q73" s="229"/>
      <c r="R73" s="230"/>
      <c r="S73" s="221"/>
      <c r="T73" s="76"/>
      <c r="U73" s="46"/>
      <c r="V73" s="46"/>
      <c r="W73" s="46"/>
      <c r="X73" s="46"/>
      <c r="Y73" s="46"/>
      <c r="Z73" s="46"/>
      <c r="AA73" s="49"/>
    </row>
    <row r="74" spans="1:27" ht="22.5" customHeight="1">
      <c r="A74" s="55" t="s">
        <v>455</v>
      </c>
      <c r="B74" s="54"/>
      <c r="C74" s="54"/>
      <c r="D74" s="54"/>
      <c r="E74" s="228"/>
      <c r="F74" s="229"/>
      <c r="G74" s="229"/>
      <c r="H74" s="229"/>
      <c r="I74" s="250"/>
      <c r="J74" s="250"/>
      <c r="K74" s="229"/>
      <c r="L74" s="229"/>
      <c r="M74" s="229"/>
      <c r="N74" s="229"/>
      <c r="O74" s="229"/>
      <c r="P74" s="229"/>
      <c r="Q74" s="229"/>
      <c r="R74" s="230"/>
      <c r="S74" s="221"/>
      <c r="T74" s="76"/>
      <c r="U74" s="46"/>
      <c r="V74" s="46"/>
      <c r="W74" s="46"/>
      <c r="X74" s="46"/>
      <c r="Y74" s="46"/>
      <c r="Z74" s="46"/>
      <c r="AA74" s="49"/>
    </row>
    <row r="75" spans="1:27" ht="7.5" customHeight="1">
      <c r="A75" s="55"/>
      <c r="B75" s="54"/>
      <c r="C75" s="54"/>
      <c r="D75" s="54"/>
      <c r="E75" s="228"/>
      <c r="F75" s="229"/>
      <c r="G75" s="229"/>
      <c r="H75" s="229"/>
      <c r="I75" s="250"/>
      <c r="J75" s="250"/>
      <c r="K75" s="229"/>
      <c r="L75" s="229"/>
      <c r="M75" s="229"/>
      <c r="N75" s="229"/>
      <c r="O75" s="229"/>
      <c r="P75" s="229"/>
      <c r="Q75" s="229"/>
      <c r="R75" s="230"/>
      <c r="S75" s="221"/>
      <c r="T75" s="76"/>
      <c r="U75" s="46"/>
      <c r="V75" s="46"/>
      <c r="W75" s="46"/>
      <c r="X75" s="46"/>
      <c r="Y75" s="46"/>
      <c r="Z75" s="46"/>
      <c r="AA75" s="49"/>
    </row>
    <row r="76" spans="1:27" ht="22.5" customHeight="1">
      <c r="A76" s="55"/>
      <c r="B76" s="54"/>
      <c r="C76" s="54"/>
      <c r="D76" s="54"/>
      <c r="E76" s="228"/>
      <c r="F76" s="229"/>
      <c r="G76" s="563"/>
      <c r="H76" s="564"/>
      <c r="I76" s="564"/>
      <c r="J76" s="565"/>
      <c r="K76" s="229"/>
      <c r="L76" s="229"/>
      <c r="M76" s="229"/>
      <c r="N76" s="229"/>
      <c r="O76" s="229"/>
      <c r="P76" s="229"/>
      <c r="Q76" s="229"/>
      <c r="R76" s="230"/>
      <c r="S76" s="221"/>
      <c r="T76" s="76"/>
      <c r="U76" s="46"/>
      <c r="V76" s="46"/>
      <c r="W76" s="46"/>
      <c r="X76" s="46"/>
      <c r="Y76" s="46"/>
      <c r="Z76" s="46"/>
      <c r="AA76" s="49"/>
    </row>
    <row r="77" spans="1:27" ht="7.5" customHeight="1">
      <c r="A77" s="55"/>
      <c r="B77" s="54"/>
      <c r="C77" s="54"/>
      <c r="D77" s="54"/>
      <c r="E77" s="228"/>
      <c r="F77" s="229"/>
      <c r="G77" s="360"/>
      <c r="H77" s="360"/>
      <c r="I77" s="360"/>
      <c r="J77" s="360"/>
      <c r="K77" s="229"/>
      <c r="L77" s="229"/>
      <c r="M77" s="229"/>
      <c r="N77" s="229"/>
      <c r="O77" s="229"/>
      <c r="P77" s="229"/>
      <c r="Q77" s="229"/>
      <c r="R77" s="230"/>
      <c r="S77" s="221"/>
      <c r="T77" s="76"/>
      <c r="U77" s="46"/>
      <c r="V77" s="46"/>
      <c r="W77" s="46"/>
      <c r="X77" s="46"/>
      <c r="Y77" s="46"/>
      <c r="Z77" s="46"/>
      <c r="AA77" s="49"/>
    </row>
    <row r="78" spans="1:27" ht="7.5" customHeight="1">
      <c r="A78" s="241"/>
      <c r="B78" s="242"/>
      <c r="C78" s="242"/>
      <c r="D78" s="242"/>
      <c r="E78" s="247"/>
      <c r="F78" s="248"/>
      <c r="G78" s="362"/>
      <c r="H78" s="362"/>
      <c r="I78" s="362"/>
      <c r="J78" s="362"/>
      <c r="K78" s="248"/>
      <c r="L78" s="248"/>
      <c r="M78" s="248"/>
      <c r="N78" s="248"/>
      <c r="O78" s="248"/>
      <c r="P78" s="248"/>
      <c r="Q78" s="248"/>
      <c r="R78" s="249"/>
      <c r="S78" s="221"/>
      <c r="T78" s="76"/>
      <c r="U78" s="46"/>
      <c r="V78" s="46"/>
      <c r="W78" s="46"/>
      <c r="X78" s="46"/>
      <c r="Y78" s="46"/>
      <c r="Z78" s="46"/>
      <c r="AA78" s="49"/>
    </row>
    <row r="79" spans="1:27" ht="22.5" customHeight="1">
      <c r="A79" s="55" t="s">
        <v>456</v>
      </c>
      <c r="B79" s="54"/>
      <c r="C79" s="54"/>
      <c r="D79" s="54"/>
      <c r="E79" s="228"/>
      <c r="F79" s="229"/>
      <c r="G79" s="229"/>
      <c r="H79" s="229"/>
      <c r="I79" s="250"/>
      <c r="J79" s="250"/>
      <c r="K79" s="229"/>
      <c r="L79" s="229"/>
      <c r="M79" s="229"/>
      <c r="N79" s="250"/>
      <c r="O79" s="229"/>
      <c r="P79" s="229"/>
      <c r="Q79" s="250"/>
      <c r="R79" s="230"/>
      <c r="S79" s="221"/>
      <c r="T79" s="76"/>
      <c r="U79" s="46"/>
      <c r="V79" s="46"/>
      <c r="W79" s="46"/>
      <c r="X79" s="46"/>
      <c r="Y79" s="46"/>
      <c r="Z79" s="46"/>
      <c r="AA79" s="49"/>
    </row>
    <row r="80" spans="1:27" ht="7.5" customHeight="1">
      <c r="A80" s="55"/>
      <c r="B80" s="54"/>
      <c r="C80" s="54"/>
      <c r="D80" s="54"/>
      <c r="E80" s="228"/>
      <c r="F80" s="229"/>
      <c r="G80" s="229"/>
      <c r="H80" s="229"/>
      <c r="I80" s="250"/>
      <c r="J80" s="250"/>
      <c r="K80" s="229"/>
      <c r="L80" s="229"/>
      <c r="M80" s="229"/>
      <c r="N80" s="250"/>
      <c r="O80" s="229"/>
      <c r="P80" s="229"/>
      <c r="Q80" s="250"/>
      <c r="R80" s="230"/>
      <c r="S80" s="221"/>
      <c r="T80" s="76"/>
      <c r="U80" s="46"/>
      <c r="V80" s="46"/>
      <c r="W80" s="46"/>
      <c r="X80" s="46"/>
      <c r="Y80" s="46"/>
      <c r="Z80" s="46"/>
      <c r="AA80" s="49"/>
    </row>
    <row r="81" spans="1:27" ht="22.5" customHeight="1">
      <c r="A81" s="55"/>
      <c r="B81" s="54"/>
      <c r="C81" s="54"/>
      <c r="D81" s="54"/>
      <c r="E81" s="228"/>
      <c r="F81" s="229"/>
      <c r="G81" s="229"/>
      <c r="H81" s="229"/>
      <c r="I81" s="250"/>
      <c r="J81" s="250"/>
      <c r="K81" s="229"/>
      <c r="L81" s="229"/>
      <c r="M81" s="229"/>
      <c r="N81" s="250"/>
      <c r="O81" s="229"/>
      <c r="P81" s="250"/>
      <c r="Q81" s="250"/>
      <c r="R81" s="230"/>
      <c r="S81" s="221"/>
      <c r="T81" s="76"/>
      <c r="U81" s="46"/>
      <c r="V81" s="46"/>
      <c r="W81" s="46"/>
      <c r="X81" s="46"/>
      <c r="Y81" s="46"/>
      <c r="Z81" s="46"/>
      <c r="AA81" s="49"/>
    </row>
    <row r="82" spans="1:27" ht="7.5" customHeight="1">
      <c r="A82" s="55"/>
      <c r="B82" s="54"/>
      <c r="C82" s="54"/>
      <c r="D82" s="54"/>
      <c r="E82" s="228"/>
      <c r="F82" s="229"/>
      <c r="G82" s="229"/>
      <c r="H82" s="229"/>
      <c r="I82" s="250"/>
      <c r="J82" s="250"/>
      <c r="K82" s="229"/>
      <c r="L82" s="229"/>
      <c r="M82" s="229"/>
      <c r="N82" s="250"/>
      <c r="O82" s="229"/>
      <c r="P82" s="250"/>
      <c r="Q82" s="250"/>
      <c r="R82" s="230"/>
      <c r="S82" s="221"/>
      <c r="T82" s="76"/>
      <c r="U82" s="46"/>
      <c r="V82" s="46"/>
      <c r="W82" s="46"/>
      <c r="X82" s="46"/>
      <c r="Y82" s="46"/>
      <c r="Z82" s="46"/>
      <c r="AA82" s="49"/>
    </row>
    <row r="83" spans="1:27" ht="22.5" customHeight="1">
      <c r="A83" s="55"/>
      <c r="B83" s="54"/>
      <c r="C83" s="54"/>
      <c r="D83" s="54"/>
      <c r="E83" s="228"/>
      <c r="F83" s="229"/>
      <c r="G83" s="563"/>
      <c r="H83" s="564"/>
      <c r="I83" s="564"/>
      <c r="J83" s="565"/>
      <c r="K83" s="229"/>
      <c r="L83" s="229"/>
      <c r="M83" s="229"/>
      <c r="N83" s="250"/>
      <c r="O83" s="229"/>
      <c r="P83" s="250"/>
      <c r="Q83" s="229"/>
      <c r="R83" s="230"/>
      <c r="S83" s="221"/>
      <c r="T83" s="76"/>
      <c r="U83" s="46"/>
      <c r="V83" s="46"/>
      <c r="W83" s="46"/>
      <c r="X83" s="46"/>
      <c r="Y83" s="46"/>
      <c r="Z83" s="46"/>
      <c r="AA83" s="49"/>
    </row>
    <row r="84" spans="1:27" ht="7.5" customHeight="1">
      <c r="A84" s="148"/>
      <c r="B84" s="149"/>
      <c r="C84" s="149"/>
      <c r="D84" s="149"/>
      <c r="E84" s="231"/>
      <c r="F84" s="232"/>
      <c r="G84" s="361"/>
      <c r="H84" s="361"/>
      <c r="I84" s="361"/>
      <c r="J84" s="361"/>
      <c r="K84" s="232"/>
      <c r="L84" s="232"/>
      <c r="M84" s="232"/>
      <c r="N84" s="252"/>
      <c r="O84" s="232"/>
      <c r="P84" s="252"/>
      <c r="Q84" s="232"/>
      <c r="R84" s="233"/>
      <c r="S84" s="221"/>
      <c r="T84" s="76"/>
      <c r="U84" s="46"/>
      <c r="V84" s="46"/>
      <c r="W84" s="46"/>
      <c r="X84" s="46"/>
      <c r="Y84" s="46"/>
      <c r="Z84" s="46"/>
      <c r="AA84" s="49"/>
    </row>
    <row r="85" spans="1:27" ht="7.5" customHeight="1">
      <c r="A85" s="55"/>
      <c r="B85" s="54"/>
      <c r="C85" s="54"/>
      <c r="D85" s="54"/>
      <c r="E85" s="228"/>
      <c r="F85" s="229"/>
      <c r="G85" s="360"/>
      <c r="H85" s="360"/>
      <c r="I85" s="360"/>
      <c r="J85" s="360"/>
      <c r="K85" s="229"/>
      <c r="L85" s="229"/>
      <c r="M85" s="229"/>
      <c r="N85" s="250"/>
      <c r="O85" s="229"/>
      <c r="P85" s="250"/>
      <c r="Q85" s="229"/>
      <c r="R85" s="230"/>
      <c r="S85" s="221"/>
      <c r="T85" s="76"/>
      <c r="U85" s="46"/>
      <c r="V85" s="46"/>
      <c r="W85" s="46"/>
      <c r="X85" s="46"/>
      <c r="Y85" s="46"/>
      <c r="Z85" s="46"/>
      <c r="AA85" s="49"/>
    </row>
    <row r="86" spans="1:27" ht="22.5" customHeight="1">
      <c r="A86" s="55" t="s">
        <v>457</v>
      </c>
      <c r="B86" s="54"/>
      <c r="C86" s="54"/>
      <c r="D86" s="54"/>
      <c r="E86" s="228"/>
      <c r="F86" s="229"/>
      <c r="G86" s="229"/>
      <c r="H86" s="229"/>
      <c r="I86" s="250"/>
      <c r="J86" s="250"/>
      <c r="K86" s="229"/>
      <c r="L86" s="229"/>
      <c r="M86" s="229"/>
      <c r="N86" s="250"/>
      <c r="O86" s="229"/>
      <c r="P86" s="250"/>
      <c r="Q86" s="229"/>
      <c r="R86" s="230"/>
      <c r="S86" s="221"/>
      <c r="T86" s="76"/>
      <c r="U86" s="46"/>
      <c r="V86" s="46"/>
      <c r="W86" s="46"/>
      <c r="X86" s="46"/>
      <c r="Y86" s="46"/>
      <c r="Z86" s="46"/>
      <c r="AA86" s="49"/>
    </row>
    <row r="87" spans="1:27" ht="7.5" customHeight="1">
      <c r="A87" s="55"/>
      <c r="B87" s="54"/>
      <c r="C87" s="54"/>
      <c r="D87" s="54"/>
      <c r="E87" s="228"/>
      <c r="F87" s="229"/>
      <c r="G87" s="229"/>
      <c r="H87" s="229"/>
      <c r="I87" s="250"/>
      <c r="J87" s="250"/>
      <c r="K87" s="229"/>
      <c r="L87" s="229"/>
      <c r="M87" s="229"/>
      <c r="N87" s="250"/>
      <c r="O87" s="229"/>
      <c r="P87" s="250"/>
      <c r="Q87" s="229"/>
      <c r="R87" s="230"/>
      <c r="S87" s="221"/>
      <c r="T87" s="76"/>
      <c r="U87" s="46"/>
      <c r="V87" s="46"/>
      <c r="W87" s="46"/>
      <c r="X87" s="46"/>
      <c r="Y87" s="46"/>
      <c r="Z87" s="46"/>
      <c r="AA87" s="49"/>
    </row>
    <row r="88" spans="1:27" ht="22.5" customHeight="1">
      <c r="A88" s="55"/>
      <c r="B88" s="54"/>
      <c r="C88" s="54"/>
      <c r="D88" s="54"/>
      <c r="E88" s="228"/>
      <c r="F88" s="229"/>
      <c r="G88" s="563"/>
      <c r="H88" s="564"/>
      <c r="I88" s="564"/>
      <c r="J88" s="565"/>
      <c r="K88" s="229"/>
      <c r="L88" s="229"/>
      <c r="M88" s="229"/>
      <c r="N88" s="250"/>
      <c r="O88" s="229"/>
      <c r="P88" s="250"/>
      <c r="Q88" s="229"/>
      <c r="R88" s="230"/>
      <c r="S88" s="221"/>
      <c r="T88" s="76"/>
      <c r="U88" s="46"/>
      <c r="V88" s="46"/>
      <c r="W88" s="46"/>
      <c r="X88" s="46"/>
      <c r="Y88" s="46"/>
      <c r="Z88" s="46"/>
      <c r="AA88" s="49"/>
    </row>
    <row r="89" spans="1:27" ht="7.5" customHeight="1">
      <c r="A89" s="55"/>
      <c r="B89" s="54"/>
      <c r="C89" s="54"/>
      <c r="D89" s="54"/>
      <c r="E89" s="228"/>
      <c r="F89" s="229"/>
      <c r="G89" s="360"/>
      <c r="H89" s="360"/>
      <c r="I89" s="360"/>
      <c r="J89" s="360"/>
      <c r="K89" s="229"/>
      <c r="L89" s="229"/>
      <c r="M89" s="229"/>
      <c r="N89" s="250"/>
      <c r="O89" s="229"/>
      <c r="P89" s="250"/>
      <c r="Q89" s="229"/>
      <c r="R89" s="230"/>
      <c r="S89" s="221"/>
      <c r="T89" s="76"/>
      <c r="U89" s="46"/>
      <c r="V89" s="46"/>
      <c r="W89" s="46"/>
      <c r="X89" s="46"/>
      <c r="Y89" s="46"/>
      <c r="Z89" s="46"/>
      <c r="AA89" s="49"/>
    </row>
    <row r="90" spans="1:27" ht="7.5" customHeight="1">
      <c r="A90" s="241"/>
      <c r="B90" s="242"/>
      <c r="C90" s="242"/>
      <c r="D90" s="242"/>
      <c r="E90" s="247"/>
      <c r="F90" s="248"/>
      <c r="G90" s="362"/>
      <c r="H90" s="362"/>
      <c r="I90" s="362"/>
      <c r="J90" s="362"/>
      <c r="K90" s="248"/>
      <c r="L90" s="248"/>
      <c r="M90" s="248"/>
      <c r="N90" s="251"/>
      <c r="O90" s="248"/>
      <c r="P90" s="251"/>
      <c r="Q90" s="248"/>
      <c r="R90" s="249"/>
      <c r="S90" s="221"/>
      <c r="T90" s="76"/>
      <c r="U90" s="46"/>
      <c r="V90" s="46"/>
      <c r="W90" s="46"/>
      <c r="X90" s="46"/>
      <c r="Y90" s="46"/>
      <c r="Z90" s="46"/>
      <c r="AA90" s="49"/>
    </row>
    <row r="91" spans="1:27" ht="22.5" customHeight="1">
      <c r="A91" s="55" t="s">
        <v>466</v>
      </c>
      <c r="B91" s="54"/>
      <c r="C91" s="54"/>
      <c r="D91" s="54"/>
      <c r="E91" s="228"/>
      <c r="F91" s="229"/>
      <c r="G91" s="229"/>
      <c r="H91" s="229"/>
      <c r="I91" s="250"/>
      <c r="J91" s="229"/>
      <c r="K91" s="229"/>
      <c r="L91" s="229"/>
      <c r="M91" s="250"/>
      <c r="N91" s="250"/>
      <c r="O91" s="229"/>
      <c r="P91" s="250"/>
      <c r="Q91" s="229"/>
      <c r="R91" s="230"/>
      <c r="S91" s="221"/>
      <c r="T91" s="76"/>
      <c r="U91" s="46"/>
      <c r="V91" s="46"/>
      <c r="W91" s="46"/>
      <c r="X91" s="46"/>
      <c r="Y91" s="46"/>
      <c r="Z91" s="46"/>
      <c r="AA91" s="49"/>
    </row>
    <row r="92" spans="1:27" ht="7.5" customHeight="1">
      <c r="A92" s="55"/>
      <c r="B92" s="54"/>
      <c r="C92" s="54"/>
      <c r="D92" s="54"/>
      <c r="E92" s="228"/>
      <c r="F92" s="229"/>
      <c r="G92" s="229"/>
      <c r="H92" s="229"/>
      <c r="I92" s="250"/>
      <c r="J92" s="229"/>
      <c r="K92" s="229"/>
      <c r="L92" s="229"/>
      <c r="M92" s="250"/>
      <c r="N92" s="250"/>
      <c r="O92" s="229"/>
      <c r="P92" s="250"/>
      <c r="Q92" s="229"/>
      <c r="R92" s="230"/>
      <c r="S92" s="221"/>
      <c r="T92" s="76"/>
      <c r="U92" s="46"/>
      <c r="V92" s="46"/>
      <c r="W92" s="46"/>
      <c r="X92" s="46"/>
      <c r="Y92" s="46"/>
      <c r="Z92" s="46"/>
      <c r="AA92" s="49"/>
    </row>
    <row r="93" spans="1:29" ht="22.5" customHeight="1">
      <c r="A93" s="55"/>
      <c r="B93" s="54"/>
      <c r="C93" s="54"/>
      <c r="D93" s="54"/>
      <c r="E93" s="228"/>
      <c r="F93" s="229"/>
      <c r="G93" s="563"/>
      <c r="H93" s="564"/>
      <c r="I93" s="564"/>
      <c r="J93" s="565"/>
      <c r="K93" s="229"/>
      <c r="L93" s="229"/>
      <c r="M93" s="250"/>
      <c r="N93" s="250"/>
      <c r="O93" s="229"/>
      <c r="P93" s="250"/>
      <c r="Q93" s="229"/>
      <c r="R93" s="230"/>
      <c r="S93" s="221"/>
      <c r="T93" s="76"/>
      <c r="U93" s="46"/>
      <c r="V93" s="46"/>
      <c r="W93" s="46"/>
      <c r="X93" s="46"/>
      <c r="Y93" s="46"/>
      <c r="Z93" s="96"/>
      <c r="AA93" s="126"/>
      <c r="AC93" s="100"/>
    </row>
    <row r="94" spans="1:29" ht="7.5" customHeight="1">
      <c r="A94" s="148"/>
      <c r="B94" s="149"/>
      <c r="C94" s="149"/>
      <c r="D94" s="149"/>
      <c r="E94" s="231"/>
      <c r="F94" s="232"/>
      <c r="G94" s="361"/>
      <c r="H94" s="361"/>
      <c r="I94" s="361"/>
      <c r="J94" s="361"/>
      <c r="K94" s="232"/>
      <c r="L94" s="232"/>
      <c r="M94" s="252"/>
      <c r="N94" s="252"/>
      <c r="O94" s="232"/>
      <c r="P94" s="252"/>
      <c r="Q94" s="232"/>
      <c r="R94" s="233"/>
      <c r="S94" s="221"/>
      <c r="T94" s="76"/>
      <c r="U94" s="46"/>
      <c r="V94" s="46"/>
      <c r="W94" s="46"/>
      <c r="X94" s="46"/>
      <c r="Y94" s="46"/>
      <c r="Z94" s="96"/>
      <c r="AA94" s="126"/>
      <c r="AC94" s="100"/>
    </row>
    <row r="95" spans="1:29" ht="7.5" customHeight="1">
      <c r="A95" s="55"/>
      <c r="B95" s="54"/>
      <c r="C95" s="54"/>
      <c r="D95" s="54"/>
      <c r="E95" s="228"/>
      <c r="F95" s="229"/>
      <c r="G95" s="360"/>
      <c r="H95" s="360"/>
      <c r="I95" s="360"/>
      <c r="J95" s="360"/>
      <c r="K95" s="229"/>
      <c r="L95" s="229"/>
      <c r="M95" s="250"/>
      <c r="N95" s="250"/>
      <c r="O95" s="229"/>
      <c r="P95" s="250"/>
      <c r="Q95" s="229"/>
      <c r="R95" s="230"/>
      <c r="S95" s="221"/>
      <c r="T95" s="76"/>
      <c r="U95" s="46"/>
      <c r="V95" s="46"/>
      <c r="W95" s="46"/>
      <c r="X95" s="46"/>
      <c r="Y95" s="46"/>
      <c r="Z95" s="96"/>
      <c r="AA95" s="126"/>
      <c r="AC95" s="100"/>
    </row>
    <row r="96" spans="1:29" ht="22.5" customHeight="1">
      <c r="A96" s="55" t="s">
        <v>484</v>
      </c>
      <c r="B96" s="54"/>
      <c r="C96" s="54"/>
      <c r="D96" s="54"/>
      <c r="E96" s="228"/>
      <c r="F96" s="229"/>
      <c r="G96" s="229"/>
      <c r="H96" s="229"/>
      <c r="I96" s="229"/>
      <c r="J96" s="229"/>
      <c r="K96" s="229"/>
      <c r="L96" s="229"/>
      <c r="M96" s="250"/>
      <c r="N96" s="250"/>
      <c r="O96" s="250"/>
      <c r="P96" s="250"/>
      <c r="Q96" s="229"/>
      <c r="R96" s="230"/>
      <c r="S96" s="221"/>
      <c r="T96" s="76"/>
      <c r="U96" s="46"/>
      <c r="V96" s="46"/>
      <c r="W96" s="46"/>
      <c r="X96" s="46"/>
      <c r="Y96" s="46"/>
      <c r="Z96" s="96"/>
      <c r="AA96" s="126"/>
      <c r="AB96" s="96"/>
      <c r="AC96" s="100"/>
    </row>
    <row r="97" spans="1:29" ht="7.5" customHeight="1">
      <c r="A97" s="55"/>
      <c r="B97" s="54"/>
      <c r="C97" s="54"/>
      <c r="D97" s="54"/>
      <c r="E97" s="228"/>
      <c r="F97" s="229"/>
      <c r="G97" s="229"/>
      <c r="H97" s="229"/>
      <c r="I97" s="229"/>
      <c r="J97" s="229"/>
      <c r="K97" s="229"/>
      <c r="L97" s="229"/>
      <c r="M97" s="250"/>
      <c r="N97" s="250"/>
      <c r="O97" s="250"/>
      <c r="P97" s="250"/>
      <c r="Q97" s="229"/>
      <c r="R97" s="230"/>
      <c r="S97" s="221"/>
      <c r="T97" s="76"/>
      <c r="U97" s="46"/>
      <c r="V97" s="46"/>
      <c r="W97" s="46"/>
      <c r="X97" s="46"/>
      <c r="Y97" s="46"/>
      <c r="Z97" s="96"/>
      <c r="AA97" s="126"/>
      <c r="AB97" s="96"/>
      <c r="AC97" s="100"/>
    </row>
    <row r="98" spans="1:29" ht="22.5" customHeight="1">
      <c r="A98" s="55"/>
      <c r="B98" s="54"/>
      <c r="C98" s="54"/>
      <c r="D98" s="54"/>
      <c r="E98" s="228"/>
      <c r="F98" s="229"/>
      <c r="G98" s="563"/>
      <c r="H98" s="564"/>
      <c r="I98" s="564"/>
      <c r="J98" s="565"/>
      <c r="K98" s="229"/>
      <c r="L98" s="229"/>
      <c r="M98" s="250"/>
      <c r="N98" s="250"/>
      <c r="O98" s="250"/>
      <c r="P98" s="250"/>
      <c r="Q98" s="229"/>
      <c r="R98" s="230"/>
      <c r="S98" s="221"/>
      <c r="T98" s="76"/>
      <c r="U98" s="46"/>
      <c r="V98" s="46"/>
      <c r="W98" s="46"/>
      <c r="X98" s="46"/>
      <c r="Y98" s="46"/>
      <c r="Z98" s="96"/>
      <c r="AA98" s="126"/>
      <c r="AB98" s="96"/>
      <c r="AC98" s="100"/>
    </row>
    <row r="99" spans="1:29" ht="7.5" customHeight="1">
      <c r="A99" s="55"/>
      <c r="B99" s="54"/>
      <c r="C99" s="54"/>
      <c r="D99" s="54"/>
      <c r="E99" s="228"/>
      <c r="F99" s="229"/>
      <c r="G99" s="360"/>
      <c r="H99" s="360"/>
      <c r="I99" s="360"/>
      <c r="J99" s="360"/>
      <c r="K99" s="229"/>
      <c r="L99" s="229"/>
      <c r="M99" s="250"/>
      <c r="N99" s="250"/>
      <c r="O99" s="250"/>
      <c r="P99" s="250"/>
      <c r="Q99" s="229"/>
      <c r="R99" s="230"/>
      <c r="S99" s="221"/>
      <c r="T99" s="76"/>
      <c r="U99" s="46"/>
      <c r="V99" s="46"/>
      <c r="W99" s="46"/>
      <c r="X99" s="46"/>
      <c r="Y99" s="46"/>
      <c r="Z99" s="96"/>
      <c r="AA99" s="126"/>
      <c r="AB99" s="96"/>
      <c r="AC99" s="100"/>
    </row>
    <row r="100" spans="1:29" ht="7.5" customHeight="1">
      <c r="A100" s="241"/>
      <c r="B100" s="242"/>
      <c r="C100" s="242"/>
      <c r="D100" s="242"/>
      <c r="E100" s="247"/>
      <c r="F100" s="248"/>
      <c r="G100" s="362"/>
      <c r="H100" s="362"/>
      <c r="I100" s="362"/>
      <c r="J100" s="362"/>
      <c r="K100" s="248"/>
      <c r="L100" s="248"/>
      <c r="M100" s="251"/>
      <c r="N100" s="251"/>
      <c r="O100" s="251"/>
      <c r="P100" s="251"/>
      <c r="Q100" s="248"/>
      <c r="R100" s="249"/>
      <c r="S100" s="221"/>
      <c r="T100" s="76"/>
      <c r="U100" s="46"/>
      <c r="V100" s="46"/>
      <c r="W100" s="46"/>
      <c r="X100" s="46"/>
      <c r="Y100" s="46"/>
      <c r="Z100" s="96"/>
      <c r="AA100" s="126"/>
      <c r="AB100" s="96"/>
      <c r="AC100" s="100"/>
    </row>
    <row r="101" spans="1:29" ht="22.5" customHeight="1">
      <c r="A101" s="55" t="s">
        <v>458</v>
      </c>
      <c r="B101" s="54"/>
      <c r="C101" s="54"/>
      <c r="D101" s="54"/>
      <c r="E101" s="228"/>
      <c r="F101" s="229"/>
      <c r="G101" s="229"/>
      <c r="H101" s="229"/>
      <c r="I101" s="229"/>
      <c r="J101" s="229"/>
      <c r="K101" s="229"/>
      <c r="L101" s="229"/>
      <c r="M101" s="250"/>
      <c r="N101" s="250"/>
      <c r="O101" s="250"/>
      <c r="P101" s="250"/>
      <c r="Q101" s="229"/>
      <c r="R101" s="230"/>
      <c r="S101" s="221"/>
      <c r="T101" s="76"/>
      <c r="U101" s="46"/>
      <c r="V101" s="46"/>
      <c r="W101" s="46"/>
      <c r="X101" s="46"/>
      <c r="Y101" s="46"/>
      <c r="Z101" s="96"/>
      <c r="AA101" s="126"/>
      <c r="AC101" s="100"/>
    </row>
    <row r="102" spans="1:29" ht="7.5" customHeight="1">
      <c r="A102" s="55"/>
      <c r="B102" s="54"/>
      <c r="C102" s="54"/>
      <c r="D102" s="54"/>
      <c r="E102" s="228"/>
      <c r="F102" s="229"/>
      <c r="G102" s="229"/>
      <c r="H102" s="229"/>
      <c r="I102" s="229"/>
      <c r="J102" s="229"/>
      <c r="K102" s="229"/>
      <c r="L102" s="229"/>
      <c r="M102" s="250"/>
      <c r="N102" s="250"/>
      <c r="O102" s="250"/>
      <c r="P102" s="250"/>
      <c r="Q102" s="229"/>
      <c r="R102" s="230"/>
      <c r="S102" s="221"/>
      <c r="T102" s="76"/>
      <c r="U102" s="46"/>
      <c r="V102" s="46"/>
      <c r="W102" s="46"/>
      <c r="X102" s="46"/>
      <c r="Y102" s="46"/>
      <c r="Z102" s="96"/>
      <c r="AA102" s="126"/>
      <c r="AC102" s="100"/>
    </row>
    <row r="103" spans="1:29" ht="22.5" customHeight="1">
      <c r="A103" s="55"/>
      <c r="B103" s="54"/>
      <c r="C103" s="54"/>
      <c r="D103" s="54"/>
      <c r="E103" s="228"/>
      <c r="F103" s="229"/>
      <c r="G103" s="563"/>
      <c r="H103" s="564"/>
      <c r="I103" s="564"/>
      <c r="J103" s="565"/>
      <c r="K103" s="229"/>
      <c r="L103" s="229"/>
      <c r="M103" s="229"/>
      <c r="N103" s="229"/>
      <c r="O103" s="229"/>
      <c r="P103" s="229"/>
      <c r="Q103" s="229"/>
      <c r="R103" s="230"/>
      <c r="S103" s="221"/>
      <c r="T103" s="76"/>
      <c r="U103" s="46"/>
      <c r="V103" s="46"/>
      <c r="W103" s="46"/>
      <c r="X103" s="46"/>
      <c r="Y103" s="46"/>
      <c r="Z103" s="46"/>
      <c r="AA103" s="49"/>
      <c r="AC103" s="100"/>
    </row>
    <row r="104" spans="1:29" ht="7.5" customHeight="1">
      <c r="A104" s="148"/>
      <c r="B104" s="149"/>
      <c r="C104" s="149"/>
      <c r="D104" s="149"/>
      <c r="E104" s="231"/>
      <c r="F104" s="232"/>
      <c r="G104" s="361"/>
      <c r="H104" s="361"/>
      <c r="I104" s="361"/>
      <c r="J104" s="361"/>
      <c r="K104" s="232"/>
      <c r="L104" s="232"/>
      <c r="M104" s="232"/>
      <c r="N104" s="232"/>
      <c r="O104" s="232"/>
      <c r="P104" s="232"/>
      <c r="Q104" s="232"/>
      <c r="R104" s="233"/>
      <c r="S104" s="221"/>
      <c r="T104" s="76"/>
      <c r="U104" s="46"/>
      <c r="V104" s="46"/>
      <c r="W104" s="46"/>
      <c r="X104" s="46"/>
      <c r="Y104" s="46"/>
      <c r="Z104" s="46"/>
      <c r="AA104" s="49"/>
      <c r="AC104" s="100"/>
    </row>
    <row r="105" spans="1:29" ht="7.5" customHeight="1">
      <c r="A105" s="55"/>
      <c r="B105" s="54"/>
      <c r="C105" s="54"/>
      <c r="D105" s="54"/>
      <c r="E105" s="228"/>
      <c r="F105" s="229"/>
      <c r="G105" s="360"/>
      <c r="H105" s="360"/>
      <c r="I105" s="360"/>
      <c r="J105" s="360"/>
      <c r="K105" s="229"/>
      <c r="L105" s="229"/>
      <c r="M105" s="229"/>
      <c r="N105" s="229"/>
      <c r="O105" s="229"/>
      <c r="P105" s="229"/>
      <c r="Q105" s="229"/>
      <c r="R105" s="230"/>
      <c r="S105" s="221"/>
      <c r="T105" s="76"/>
      <c r="U105" s="46"/>
      <c r="V105" s="46"/>
      <c r="W105" s="46"/>
      <c r="X105" s="46"/>
      <c r="Y105" s="46"/>
      <c r="Z105" s="46"/>
      <c r="AA105" s="49"/>
      <c r="AC105" s="100"/>
    </row>
    <row r="106" spans="1:27" ht="22.5" customHeight="1">
      <c r="A106" s="55" t="s">
        <v>459</v>
      </c>
      <c r="B106" s="54"/>
      <c r="C106" s="54"/>
      <c r="D106" s="54"/>
      <c r="E106" s="228"/>
      <c r="F106" s="229"/>
      <c r="G106" s="229"/>
      <c r="H106" s="229"/>
      <c r="I106" s="229"/>
      <c r="J106" s="229"/>
      <c r="K106" s="229"/>
      <c r="L106" s="229"/>
      <c r="M106" s="229"/>
      <c r="N106" s="229"/>
      <c r="O106" s="229"/>
      <c r="P106" s="229"/>
      <c r="Q106" s="229"/>
      <c r="R106" s="230"/>
      <c r="S106" s="221"/>
      <c r="T106" s="76"/>
      <c r="U106" s="46"/>
      <c r="V106" s="46"/>
      <c r="W106" s="46"/>
      <c r="X106" s="46"/>
      <c r="Y106" s="46"/>
      <c r="Z106" s="46"/>
      <c r="AA106" s="49"/>
    </row>
    <row r="107" spans="1:27" ht="7.5" customHeight="1">
      <c r="A107" s="55"/>
      <c r="B107" s="54"/>
      <c r="C107" s="54"/>
      <c r="D107" s="54"/>
      <c r="E107" s="228"/>
      <c r="F107" s="229"/>
      <c r="G107" s="229"/>
      <c r="H107" s="229"/>
      <c r="I107" s="229"/>
      <c r="J107" s="229"/>
      <c r="K107" s="229"/>
      <c r="L107" s="229"/>
      <c r="M107" s="229"/>
      <c r="N107" s="229"/>
      <c r="O107" s="229"/>
      <c r="P107" s="229"/>
      <c r="Q107" s="229"/>
      <c r="R107" s="230"/>
      <c r="S107" s="221"/>
      <c r="T107" s="76"/>
      <c r="U107" s="46"/>
      <c r="V107" s="46"/>
      <c r="W107" s="46"/>
      <c r="X107" s="46"/>
      <c r="Y107" s="46"/>
      <c r="Z107" s="46"/>
      <c r="AA107" s="49"/>
    </row>
    <row r="108" spans="1:27" ht="22.5" customHeight="1">
      <c r="A108" s="55"/>
      <c r="B108" s="54"/>
      <c r="C108" s="54"/>
      <c r="D108" s="54"/>
      <c r="E108" s="228"/>
      <c r="F108" s="229"/>
      <c r="G108" s="563"/>
      <c r="H108" s="564"/>
      <c r="I108" s="564"/>
      <c r="J108" s="565"/>
      <c r="K108" s="229"/>
      <c r="L108" s="229"/>
      <c r="M108" s="229"/>
      <c r="N108" s="229"/>
      <c r="O108" s="229"/>
      <c r="P108" s="229"/>
      <c r="Q108" s="229"/>
      <c r="R108" s="230"/>
      <c r="S108" s="221"/>
      <c r="T108" s="76"/>
      <c r="U108" s="46"/>
      <c r="V108" s="46"/>
      <c r="W108" s="46"/>
      <c r="X108" s="46"/>
      <c r="Y108" s="46"/>
      <c r="Z108" s="46"/>
      <c r="AA108" s="49"/>
    </row>
    <row r="109" spans="1:27" ht="7.5" customHeight="1">
      <c r="A109" s="55"/>
      <c r="B109" s="54"/>
      <c r="C109" s="54"/>
      <c r="D109" s="54"/>
      <c r="E109" s="228"/>
      <c r="F109" s="229"/>
      <c r="G109" s="360"/>
      <c r="H109" s="360"/>
      <c r="I109" s="360"/>
      <c r="J109" s="360"/>
      <c r="K109" s="229"/>
      <c r="L109" s="229"/>
      <c r="M109" s="229"/>
      <c r="N109" s="229"/>
      <c r="O109" s="229"/>
      <c r="P109" s="229"/>
      <c r="Q109" s="229"/>
      <c r="R109" s="230"/>
      <c r="S109" s="221"/>
      <c r="T109" s="76"/>
      <c r="U109" s="46"/>
      <c r="V109" s="46"/>
      <c r="W109" s="46"/>
      <c r="X109" s="46"/>
      <c r="Y109" s="46"/>
      <c r="Z109" s="46"/>
      <c r="AA109" s="49"/>
    </row>
    <row r="110" spans="1:27" ht="7.5" customHeight="1">
      <c r="A110" s="241"/>
      <c r="B110" s="242"/>
      <c r="C110" s="242"/>
      <c r="D110" s="242"/>
      <c r="E110" s="247"/>
      <c r="F110" s="248"/>
      <c r="G110" s="362"/>
      <c r="H110" s="362"/>
      <c r="I110" s="362"/>
      <c r="J110" s="362"/>
      <c r="K110" s="248"/>
      <c r="L110" s="248"/>
      <c r="M110" s="248"/>
      <c r="N110" s="248"/>
      <c r="O110" s="248"/>
      <c r="P110" s="248"/>
      <c r="Q110" s="248"/>
      <c r="R110" s="249"/>
      <c r="S110" s="221"/>
      <c r="T110" s="76"/>
      <c r="U110" s="46"/>
      <c r="V110" s="46"/>
      <c r="W110" s="46"/>
      <c r="X110" s="46"/>
      <c r="Y110" s="46"/>
      <c r="Z110" s="46"/>
      <c r="AA110" s="49"/>
    </row>
    <row r="111" spans="1:27" ht="22.5" customHeight="1">
      <c r="A111" s="55" t="s">
        <v>460</v>
      </c>
      <c r="B111" s="54"/>
      <c r="C111" s="54"/>
      <c r="D111" s="54"/>
      <c r="E111" s="228"/>
      <c r="F111" s="229"/>
      <c r="G111" s="229"/>
      <c r="H111" s="229"/>
      <c r="I111" s="229"/>
      <c r="J111" s="229"/>
      <c r="K111" s="229"/>
      <c r="L111" s="229"/>
      <c r="M111" s="229"/>
      <c r="N111" s="229"/>
      <c r="O111" s="229"/>
      <c r="P111" s="229"/>
      <c r="Q111" s="229"/>
      <c r="R111" s="230"/>
      <c r="S111" s="221"/>
      <c r="T111" s="76"/>
      <c r="U111" s="46"/>
      <c r="V111" s="46"/>
      <c r="W111" s="46"/>
      <c r="X111" s="46"/>
      <c r="Y111" s="96"/>
      <c r="Z111" s="96"/>
      <c r="AA111" s="49"/>
    </row>
    <row r="112" spans="1:27" ht="7.5" customHeight="1">
      <c r="A112" s="55"/>
      <c r="B112" s="54"/>
      <c r="C112" s="54"/>
      <c r="D112" s="54"/>
      <c r="E112" s="228"/>
      <c r="F112" s="229"/>
      <c r="G112" s="229"/>
      <c r="H112" s="229"/>
      <c r="I112" s="229"/>
      <c r="J112" s="229"/>
      <c r="K112" s="229"/>
      <c r="L112" s="229"/>
      <c r="M112" s="229"/>
      <c r="N112" s="229"/>
      <c r="O112" s="229"/>
      <c r="P112" s="229"/>
      <c r="Q112" s="229"/>
      <c r="R112" s="230"/>
      <c r="S112" s="221"/>
      <c r="T112" s="76"/>
      <c r="U112" s="46"/>
      <c r="V112" s="46"/>
      <c r="W112" s="46"/>
      <c r="X112" s="46"/>
      <c r="Y112" s="96"/>
      <c r="Z112" s="96"/>
      <c r="AA112" s="49"/>
    </row>
    <row r="113" spans="1:53" ht="22.5" customHeight="1">
      <c r="A113" s="55"/>
      <c r="B113" s="54"/>
      <c r="C113" s="54"/>
      <c r="D113" s="54"/>
      <c r="E113" s="228"/>
      <c r="F113" s="229"/>
      <c r="G113" s="563"/>
      <c r="H113" s="564"/>
      <c r="I113" s="564"/>
      <c r="J113" s="565"/>
      <c r="K113" s="229"/>
      <c r="L113" s="229"/>
      <c r="M113" s="229"/>
      <c r="N113" s="229"/>
      <c r="O113" s="229"/>
      <c r="P113" s="229"/>
      <c r="Q113" s="229"/>
      <c r="R113" s="230"/>
      <c r="S113" s="221"/>
      <c r="T113" s="76"/>
      <c r="U113" s="46"/>
      <c r="V113" s="46"/>
      <c r="W113" s="46"/>
      <c r="X113" s="46"/>
      <c r="Y113" s="96"/>
      <c r="Z113" s="96"/>
      <c r="AA113" s="49"/>
      <c r="AP113" s="96"/>
      <c r="AQ113" s="96"/>
      <c r="AR113" s="96"/>
      <c r="AS113" s="96"/>
      <c r="AT113" s="96"/>
      <c r="AU113" s="96"/>
      <c r="AV113" s="96"/>
      <c r="AW113" s="96"/>
      <c r="AX113" s="96"/>
      <c r="AY113" s="96"/>
      <c r="AZ113" s="96"/>
      <c r="BA113" s="96"/>
    </row>
    <row r="114" spans="1:53" ht="7.5" customHeight="1">
      <c r="A114" s="148"/>
      <c r="B114" s="149"/>
      <c r="C114" s="149"/>
      <c r="D114" s="149"/>
      <c r="E114" s="231"/>
      <c r="F114" s="232"/>
      <c r="G114" s="361"/>
      <c r="H114" s="361"/>
      <c r="I114" s="361"/>
      <c r="J114" s="361"/>
      <c r="K114" s="232"/>
      <c r="L114" s="232"/>
      <c r="M114" s="232"/>
      <c r="N114" s="232"/>
      <c r="O114" s="232"/>
      <c r="P114" s="232"/>
      <c r="Q114" s="232"/>
      <c r="R114" s="233"/>
      <c r="S114" s="221"/>
      <c r="T114" s="76"/>
      <c r="U114" s="46"/>
      <c r="V114" s="46"/>
      <c r="W114" s="46"/>
      <c r="X114" s="46"/>
      <c r="Y114" s="96"/>
      <c r="Z114" s="96"/>
      <c r="AA114" s="49"/>
      <c r="AP114" s="96"/>
      <c r="AQ114" s="96"/>
      <c r="AR114" s="96"/>
      <c r="AS114" s="96"/>
      <c r="AT114" s="96"/>
      <c r="AU114" s="96"/>
      <c r="AV114" s="96"/>
      <c r="AW114" s="96"/>
      <c r="AX114" s="96"/>
      <c r="AY114" s="96"/>
      <c r="AZ114" s="96"/>
      <c r="BA114" s="96"/>
    </row>
    <row r="115" spans="1:53" ht="7.5" customHeight="1">
      <c r="A115" s="55"/>
      <c r="B115" s="54"/>
      <c r="C115" s="54"/>
      <c r="D115" s="54"/>
      <c r="E115" s="228"/>
      <c r="F115" s="229"/>
      <c r="G115" s="360"/>
      <c r="H115" s="360"/>
      <c r="I115" s="360"/>
      <c r="J115" s="360"/>
      <c r="K115" s="229"/>
      <c r="L115" s="229"/>
      <c r="M115" s="229"/>
      <c r="N115" s="229"/>
      <c r="O115" s="229"/>
      <c r="P115" s="229"/>
      <c r="Q115" s="229"/>
      <c r="R115" s="230"/>
      <c r="S115" s="221"/>
      <c r="T115" s="76"/>
      <c r="U115" s="46"/>
      <c r="V115" s="46"/>
      <c r="W115" s="46"/>
      <c r="X115" s="46"/>
      <c r="Y115" s="96"/>
      <c r="Z115" s="96"/>
      <c r="AA115" s="49"/>
      <c r="AP115" s="96"/>
      <c r="AQ115" s="96"/>
      <c r="AR115" s="96"/>
      <c r="AS115" s="96"/>
      <c r="AT115" s="96"/>
      <c r="AU115" s="96"/>
      <c r="AV115" s="96"/>
      <c r="AW115" s="96"/>
      <c r="AX115" s="96"/>
      <c r="AY115" s="96"/>
      <c r="AZ115" s="96"/>
      <c r="BA115" s="96"/>
    </row>
    <row r="116" spans="1:53" ht="22.5" customHeight="1">
      <c r="A116" s="55" t="s">
        <v>461</v>
      </c>
      <c r="B116" s="54"/>
      <c r="C116" s="54"/>
      <c r="D116" s="54"/>
      <c r="E116" s="228"/>
      <c r="F116" s="229"/>
      <c r="G116" s="229"/>
      <c r="H116" s="229"/>
      <c r="I116" s="229"/>
      <c r="J116" s="229"/>
      <c r="K116" s="250"/>
      <c r="L116" s="250"/>
      <c r="M116" s="250"/>
      <c r="N116" s="229"/>
      <c r="O116" s="229"/>
      <c r="P116" s="229"/>
      <c r="Q116" s="229"/>
      <c r="R116" s="230"/>
      <c r="S116" s="221"/>
      <c r="T116" s="76"/>
      <c r="U116" s="46"/>
      <c r="V116" s="46"/>
      <c r="W116" s="96"/>
      <c r="X116" s="46"/>
      <c r="Y116" s="96"/>
      <c r="Z116" s="96"/>
      <c r="AA116" s="49"/>
      <c r="AP116" s="96"/>
      <c r="AQ116" s="96"/>
      <c r="AR116" s="96"/>
      <c r="AS116" s="96"/>
      <c r="AT116" s="96"/>
      <c r="AU116" s="96"/>
      <c r="AV116" s="96"/>
      <c r="AW116" s="96"/>
      <c r="AX116" s="96"/>
      <c r="AY116" s="96"/>
      <c r="AZ116" s="96"/>
      <c r="BA116" s="96"/>
    </row>
    <row r="117" spans="1:53" ht="7.5" customHeight="1">
      <c r="A117" s="55"/>
      <c r="B117" s="54"/>
      <c r="C117" s="54"/>
      <c r="D117" s="54"/>
      <c r="E117" s="228"/>
      <c r="F117" s="229"/>
      <c r="G117" s="229"/>
      <c r="H117" s="229"/>
      <c r="I117" s="229"/>
      <c r="J117" s="229"/>
      <c r="K117" s="250"/>
      <c r="L117" s="250"/>
      <c r="M117" s="250"/>
      <c r="N117" s="229"/>
      <c r="O117" s="229"/>
      <c r="P117" s="229"/>
      <c r="Q117" s="229"/>
      <c r="R117" s="230"/>
      <c r="S117" s="221"/>
      <c r="T117" s="76"/>
      <c r="U117" s="46"/>
      <c r="V117" s="46"/>
      <c r="W117" s="96"/>
      <c r="X117" s="46"/>
      <c r="Y117" s="96"/>
      <c r="Z117" s="96"/>
      <c r="AA117" s="49"/>
      <c r="AP117" s="96"/>
      <c r="AQ117" s="96"/>
      <c r="AR117" s="96"/>
      <c r="AS117" s="96"/>
      <c r="AT117" s="96"/>
      <c r="AU117" s="96"/>
      <c r="AV117" s="96"/>
      <c r="AW117" s="96"/>
      <c r="AX117" s="96"/>
      <c r="AY117" s="96"/>
      <c r="AZ117" s="96"/>
      <c r="BA117" s="96"/>
    </row>
    <row r="118" spans="1:53" ht="22.5" customHeight="1">
      <c r="A118" s="55"/>
      <c r="B118" s="54"/>
      <c r="C118" s="54"/>
      <c r="D118" s="54"/>
      <c r="E118" s="228"/>
      <c r="F118" s="229"/>
      <c r="G118" s="229"/>
      <c r="H118" s="229"/>
      <c r="I118" s="229"/>
      <c r="J118" s="229"/>
      <c r="K118" s="250"/>
      <c r="L118" s="250"/>
      <c r="M118" s="250"/>
      <c r="N118" s="229"/>
      <c r="O118" s="229"/>
      <c r="P118" s="229"/>
      <c r="Q118" s="229"/>
      <c r="R118" s="230"/>
      <c r="S118" s="221"/>
      <c r="T118" s="76"/>
      <c r="U118" s="46"/>
      <c r="V118" s="46"/>
      <c r="W118" s="96"/>
      <c r="X118" s="46"/>
      <c r="Y118" s="96"/>
      <c r="Z118" s="96"/>
      <c r="AA118" s="49"/>
      <c r="AP118" s="96"/>
      <c r="AQ118" s="96"/>
      <c r="AR118" s="96"/>
      <c r="AS118" s="96"/>
      <c r="AT118" s="96"/>
      <c r="AU118" s="96"/>
      <c r="AV118" s="96"/>
      <c r="AW118" s="96"/>
      <c r="AX118" s="96"/>
      <c r="AY118" s="96"/>
      <c r="AZ118" s="96"/>
      <c r="BA118" s="96"/>
    </row>
    <row r="119" spans="1:53" ht="7.5" customHeight="1">
      <c r="A119" s="55"/>
      <c r="B119" s="54"/>
      <c r="C119" s="54"/>
      <c r="D119" s="54"/>
      <c r="E119" s="228"/>
      <c r="F119" s="229"/>
      <c r="G119" s="229"/>
      <c r="H119" s="229"/>
      <c r="I119" s="229"/>
      <c r="J119" s="229"/>
      <c r="K119" s="250"/>
      <c r="L119" s="250"/>
      <c r="M119" s="250"/>
      <c r="N119" s="229"/>
      <c r="O119" s="229"/>
      <c r="P119" s="229"/>
      <c r="Q119" s="229"/>
      <c r="R119" s="230"/>
      <c r="S119" s="221"/>
      <c r="T119" s="76"/>
      <c r="U119" s="46"/>
      <c r="V119" s="46"/>
      <c r="W119" s="96"/>
      <c r="X119" s="46"/>
      <c r="Y119" s="96"/>
      <c r="Z119" s="96"/>
      <c r="AA119" s="49"/>
      <c r="AP119" s="96"/>
      <c r="AQ119" s="96"/>
      <c r="AR119" s="96"/>
      <c r="AS119" s="96"/>
      <c r="AT119" s="96"/>
      <c r="AU119" s="96"/>
      <c r="AV119" s="96"/>
      <c r="AW119" s="96"/>
      <c r="AX119" s="96"/>
      <c r="AY119" s="96"/>
      <c r="AZ119" s="96"/>
      <c r="BA119" s="96"/>
    </row>
    <row r="120" spans="1:53" ht="22.5" customHeight="1">
      <c r="A120" s="55"/>
      <c r="B120" s="243"/>
      <c r="C120" s="54"/>
      <c r="D120" s="54"/>
      <c r="E120" s="228"/>
      <c r="F120" s="229"/>
      <c r="G120" s="563"/>
      <c r="H120" s="564"/>
      <c r="I120" s="564"/>
      <c r="J120" s="565"/>
      <c r="K120" s="250"/>
      <c r="L120" s="250"/>
      <c r="M120" s="250"/>
      <c r="N120" s="250"/>
      <c r="O120" s="229"/>
      <c r="P120" s="229"/>
      <c r="Q120" s="229"/>
      <c r="R120" s="230"/>
      <c r="S120" s="221"/>
      <c r="T120" s="76"/>
      <c r="U120" s="46"/>
      <c r="V120" s="46"/>
      <c r="W120" s="96"/>
      <c r="X120" s="46"/>
      <c r="Y120" s="96"/>
      <c r="Z120" s="96"/>
      <c r="AA120" s="126"/>
      <c r="AP120" s="96"/>
      <c r="AQ120" s="96"/>
      <c r="AR120" s="96"/>
      <c r="AS120" s="96"/>
      <c r="AT120" s="96"/>
      <c r="AU120" s="96"/>
      <c r="AV120" s="96"/>
      <c r="AW120" s="96"/>
      <c r="AX120" s="96"/>
      <c r="AY120" s="96"/>
      <c r="AZ120" s="96"/>
      <c r="BA120" s="96"/>
    </row>
    <row r="121" spans="1:53" ht="7.5" customHeight="1">
      <c r="A121" s="55"/>
      <c r="B121" s="243"/>
      <c r="C121" s="54"/>
      <c r="D121" s="54"/>
      <c r="E121" s="228"/>
      <c r="F121" s="229"/>
      <c r="G121" s="360"/>
      <c r="H121" s="360"/>
      <c r="I121" s="360"/>
      <c r="J121" s="360"/>
      <c r="K121" s="229"/>
      <c r="L121" s="229"/>
      <c r="M121" s="250"/>
      <c r="N121" s="250"/>
      <c r="O121" s="229"/>
      <c r="P121" s="229"/>
      <c r="Q121" s="229"/>
      <c r="R121" s="230"/>
      <c r="S121" s="221"/>
      <c r="T121" s="76"/>
      <c r="U121" s="46"/>
      <c r="V121" s="46"/>
      <c r="W121" s="96"/>
      <c r="X121" s="46"/>
      <c r="Y121" s="96"/>
      <c r="Z121" s="96"/>
      <c r="AA121" s="126"/>
      <c r="AP121" s="96"/>
      <c r="AQ121" s="96"/>
      <c r="AR121" s="96"/>
      <c r="AS121" s="96"/>
      <c r="AT121" s="96"/>
      <c r="AU121" s="96"/>
      <c r="AV121" s="96"/>
      <c r="AW121" s="96"/>
      <c r="AX121" s="96"/>
      <c r="AY121" s="96"/>
      <c r="AZ121" s="96"/>
      <c r="BA121" s="96"/>
    </row>
    <row r="122" spans="1:53" ht="7.5" customHeight="1">
      <c r="A122" s="241"/>
      <c r="B122" s="244"/>
      <c r="C122" s="242"/>
      <c r="D122" s="242"/>
      <c r="E122" s="247"/>
      <c r="F122" s="248"/>
      <c r="G122" s="362"/>
      <c r="H122" s="362"/>
      <c r="I122" s="362"/>
      <c r="J122" s="362"/>
      <c r="K122" s="248"/>
      <c r="L122" s="248"/>
      <c r="M122" s="251"/>
      <c r="N122" s="251"/>
      <c r="O122" s="248"/>
      <c r="P122" s="248"/>
      <c r="Q122" s="248"/>
      <c r="R122" s="249"/>
      <c r="S122" s="221"/>
      <c r="T122" s="76"/>
      <c r="U122" s="46"/>
      <c r="V122" s="46"/>
      <c r="W122" s="96"/>
      <c r="X122" s="46"/>
      <c r="Y122" s="96"/>
      <c r="Z122" s="96"/>
      <c r="AA122" s="126"/>
      <c r="AP122" s="96"/>
      <c r="AQ122" s="96"/>
      <c r="AR122" s="96"/>
      <c r="AS122" s="96"/>
      <c r="AT122" s="96"/>
      <c r="AU122" s="96"/>
      <c r="AV122" s="96"/>
      <c r="AW122" s="96"/>
      <c r="AX122" s="96"/>
      <c r="AY122" s="96"/>
      <c r="AZ122" s="96"/>
      <c r="BA122" s="96"/>
    </row>
    <row r="123" spans="1:53" ht="22.5" customHeight="1">
      <c r="A123" s="55" t="s">
        <v>462</v>
      </c>
      <c r="B123" s="243"/>
      <c r="C123" s="54"/>
      <c r="D123" s="54"/>
      <c r="E123" s="228"/>
      <c r="F123" s="229"/>
      <c r="G123" s="229"/>
      <c r="H123" s="229"/>
      <c r="I123" s="229"/>
      <c r="J123" s="250"/>
      <c r="K123" s="250"/>
      <c r="L123" s="250"/>
      <c r="M123" s="250"/>
      <c r="N123" s="229"/>
      <c r="O123" s="229"/>
      <c r="P123" s="229"/>
      <c r="Q123" s="229"/>
      <c r="R123" s="230"/>
      <c r="S123" s="221"/>
      <c r="T123" s="76"/>
      <c r="U123" s="46"/>
      <c r="V123" s="46"/>
      <c r="W123" s="96"/>
      <c r="X123" s="46"/>
      <c r="Y123" s="96"/>
      <c r="Z123" s="96"/>
      <c r="AA123" s="126"/>
      <c r="AP123" s="96"/>
      <c r="AQ123" s="96"/>
      <c r="AR123" s="96"/>
      <c r="AS123" s="96"/>
      <c r="AT123" s="96"/>
      <c r="AU123" s="96"/>
      <c r="AV123" s="96"/>
      <c r="AW123" s="96"/>
      <c r="AX123" s="96"/>
      <c r="AY123" s="96"/>
      <c r="AZ123" s="96"/>
      <c r="BA123" s="96"/>
    </row>
    <row r="124" spans="1:53" ht="7.5" customHeight="1">
      <c r="A124" s="55"/>
      <c r="B124" s="243"/>
      <c r="C124" s="54"/>
      <c r="D124" s="54"/>
      <c r="E124" s="228"/>
      <c r="F124" s="229"/>
      <c r="G124" s="229"/>
      <c r="H124" s="229"/>
      <c r="I124" s="229"/>
      <c r="J124" s="250"/>
      <c r="K124" s="250"/>
      <c r="L124" s="250"/>
      <c r="M124" s="250"/>
      <c r="N124" s="229"/>
      <c r="O124" s="229"/>
      <c r="P124" s="229"/>
      <c r="Q124" s="229"/>
      <c r="R124" s="230"/>
      <c r="S124" s="221"/>
      <c r="T124" s="76"/>
      <c r="U124" s="46"/>
      <c r="V124" s="46"/>
      <c r="W124" s="96"/>
      <c r="X124" s="46"/>
      <c r="Y124" s="96"/>
      <c r="Z124" s="96"/>
      <c r="AA124" s="126"/>
      <c r="AP124" s="96"/>
      <c r="AQ124" s="96"/>
      <c r="AR124" s="96"/>
      <c r="AS124" s="96"/>
      <c r="AT124" s="96"/>
      <c r="AU124" s="96"/>
      <c r="AV124" s="96"/>
      <c r="AW124" s="96"/>
      <c r="AX124" s="96"/>
      <c r="AY124" s="96"/>
      <c r="AZ124" s="96"/>
      <c r="BA124" s="96"/>
    </row>
    <row r="125" spans="1:53" ht="22.5" customHeight="1">
      <c r="A125" s="55"/>
      <c r="B125" s="243"/>
      <c r="C125" s="54"/>
      <c r="D125" s="54"/>
      <c r="E125" s="228"/>
      <c r="F125" s="229"/>
      <c r="G125" s="229"/>
      <c r="H125" s="229"/>
      <c r="I125" s="229"/>
      <c r="J125" s="229"/>
      <c r="K125" s="229"/>
      <c r="L125" s="229"/>
      <c r="M125" s="229"/>
      <c r="N125" s="229"/>
      <c r="O125" s="229"/>
      <c r="P125" s="229"/>
      <c r="Q125" s="229"/>
      <c r="R125" s="230"/>
      <c r="S125" s="221"/>
      <c r="T125" s="76"/>
      <c r="U125" s="96"/>
      <c r="V125" s="46"/>
      <c r="W125" s="96"/>
      <c r="X125" s="46"/>
      <c r="Y125" s="96"/>
      <c r="Z125" s="96"/>
      <c r="AA125" s="126"/>
      <c r="AP125" s="100"/>
      <c r="AQ125" s="100"/>
      <c r="AR125" s="100"/>
      <c r="AS125" s="96"/>
      <c r="AT125" s="96"/>
      <c r="AU125" s="96"/>
      <c r="AV125" s="96"/>
      <c r="AW125" s="96"/>
      <c r="AX125" s="96"/>
      <c r="AY125" s="96"/>
      <c r="AZ125" s="100"/>
      <c r="BA125" s="100"/>
    </row>
    <row r="126" spans="1:53" ht="7.5" customHeight="1">
      <c r="A126" s="55"/>
      <c r="B126" s="243"/>
      <c r="C126" s="54"/>
      <c r="D126" s="54"/>
      <c r="E126" s="228"/>
      <c r="F126" s="229"/>
      <c r="G126" s="229"/>
      <c r="H126" s="229"/>
      <c r="I126" s="229"/>
      <c r="J126" s="229"/>
      <c r="K126" s="229"/>
      <c r="L126" s="229"/>
      <c r="M126" s="229"/>
      <c r="N126" s="229"/>
      <c r="O126" s="229"/>
      <c r="P126" s="229"/>
      <c r="Q126" s="229"/>
      <c r="R126" s="230"/>
      <c r="S126" s="221"/>
      <c r="T126" s="76"/>
      <c r="U126" s="96"/>
      <c r="V126" s="46"/>
      <c r="W126" s="96"/>
      <c r="X126" s="46"/>
      <c r="Y126" s="96"/>
      <c r="Z126" s="96"/>
      <c r="AA126" s="126"/>
      <c r="AP126" s="100"/>
      <c r="AQ126" s="100"/>
      <c r="AR126" s="100"/>
      <c r="AS126" s="96"/>
      <c r="AT126" s="96"/>
      <c r="AU126" s="96"/>
      <c r="AV126" s="96"/>
      <c r="AW126" s="96"/>
      <c r="AX126" s="96"/>
      <c r="AY126" s="96"/>
      <c r="AZ126" s="100"/>
      <c r="BA126" s="100"/>
    </row>
    <row r="127" spans="1:53" ht="22.5" customHeight="1">
      <c r="A127" s="55"/>
      <c r="B127" s="243"/>
      <c r="C127" s="54"/>
      <c r="D127" s="54"/>
      <c r="E127" s="228"/>
      <c r="F127" s="229"/>
      <c r="G127" s="563"/>
      <c r="H127" s="564"/>
      <c r="I127" s="564"/>
      <c r="J127" s="565"/>
      <c r="K127" s="229"/>
      <c r="L127" s="229"/>
      <c r="M127" s="229"/>
      <c r="N127" s="229"/>
      <c r="O127" s="229"/>
      <c r="P127" s="229"/>
      <c r="Q127" s="229"/>
      <c r="R127" s="230"/>
      <c r="S127" s="221"/>
      <c r="T127" s="76"/>
      <c r="U127" s="96"/>
      <c r="V127" s="46"/>
      <c r="W127" s="96"/>
      <c r="X127" s="46"/>
      <c r="Y127" s="96"/>
      <c r="Z127" s="96"/>
      <c r="AA127" s="126"/>
      <c r="AP127" s="100"/>
      <c r="AQ127" s="100"/>
      <c r="AR127" s="100"/>
      <c r="AS127" s="96"/>
      <c r="AT127" s="96"/>
      <c r="AU127" s="96"/>
      <c r="AV127" s="96"/>
      <c r="AW127" s="96"/>
      <c r="AX127" s="96"/>
      <c r="AY127" s="96"/>
      <c r="AZ127" s="100"/>
      <c r="BA127" s="100"/>
    </row>
    <row r="128" spans="1:53" ht="7.5" customHeight="1">
      <c r="A128" s="148"/>
      <c r="B128" s="245"/>
      <c r="C128" s="149"/>
      <c r="D128" s="149"/>
      <c r="E128" s="231"/>
      <c r="F128" s="232"/>
      <c r="G128" s="361"/>
      <c r="H128" s="361"/>
      <c r="I128" s="361"/>
      <c r="J128" s="361"/>
      <c r="K128" s="232"/>
      <c r="L128" s="232"/>
      <c r="M128" s="232"/>
      <c r="N128" s="232"/>
      <c r="O128" s="232"/>
      <c r="P128" s="232"/>
      <c r="Q128" s="232"/>
      <c r="R128" s="233"/>
      <c r="S128" s="221"/>
      <c r="T128" s="76"/>
      <c r="U128" s="96"/>
      <c r="V128" s="46"/>
      <c r="W128" s="96"/>
      <c r="X128" s="46"/>
      <c r="Y128" s="96"/>
      <c r="Z128" s="96"/>
      <c r="AA128" s="126"/>
      <c r="AP128" s="100"/>
      <c r="AQ128" s="100"/>
      <c r="AR128" s="100"/>
      <c r="AS128" s="96"/>
      <c r="AT128" s="96"/>
      <c r="AU128" s="96"/>
      <c r="AV128" s="96"/>
      <c r="AW128" s="96"/>
      <c r="AX128" s="96"/>
      <c r="AY128" s="96"/>
      <c r="AZ128" s="100"/>
      <c r="BA128" s="100"/>
    </row>
    <row r="129" spans="1:53" ht="7.5" customHeight="1">
      <c r="A129" s="55"/>
      <c r="B129" s="243"/>
      <c r="C129" s="54"/>
      <c r="D129" s="54"/>
      <c r="E129" s="228"/>
      <c r="F129" s="229"/>
      <c r="G129" s="360"/>
      <c r="H129" s="360"/>
      <c r="I129" s="360"/>
      <c r="J129" s="360"/>
      <c r="K129" s="229"/>
      <c r="L129" s="229"/>
      <c r="M129" s="229"/>
      <c r="N129" s="229"/>
      <c r="O129" s="229"/>
      <c r="P129" s="229"/>
      <c r="Q129" s="229"/>
      <c r="R129" s="230"/>
      <c r="S129" s="221"/>
      <c r="T129" s="76"/>
      <c r="U129" s="96"/>
      <c r="V129" s="46"/>
      <c r="W129" s="96"/>
      <c r="X129" s="46"/>
      <c r="Y129" s="96"/>
      <c r="Z129" s="96"/>
      <c r="AA129" s="126"/>
      <c r="AP129" s="100"/>
      <c r="AQ129" s="100"/>
      <c r="AR129" s="100"/>
      <c r="AS129" s="96"/>
      <c r="AT129" s="96"/>
      <c r="AU129" s="96"/>
      <c r="AV129" s="96"/>
      <c r="AW129" s="96"/>
      <c r="AX129" s="96"/>
      <c r="AY129" s="96"/>
      <c r="AZ129" s="100"/>
      <c r="BA129" s="100"/>
    </row>
    <row r="130" spans="1:53" ht="22.5" customHeight="1">
      <c r="A130" s="55" t="s">
        <v>463</v>
      </c>
      <c r="B130" s="243"/>
      <c r="C130" s="54"/>
      <c r="D130" s="54"/>
      <c r="E130" s="228"/>
      <c r="F130" s="229"/>
      <c r="G130" s="229"/>
      <c r="H130" s="229"/>
      <c r="I130" s="229"/>
      <c r="J130" s="229"/>
      <c r="K130" s="229"/>
      <c r="L130" s="229"/>
      <c r="M130" s="229"/>
      <c r="N130" s="229"/>
      <c r="O130" s="229"/>
      <c r="P130" s="229"/>
      <c r="Q130" s="229"/>
      <c r="R130" s="230"/>
      <c r="S130" s="221"/>
      <c r="T130" s="76"/>
      <c r="U130" s="96"/>
      <c r="V130" s="46"/>
      <c r="W130" s="96"/>
      <c r="X130" s="96"/>
      <c r="Y130" s="46"/>
      <c r="Z130" s="96"/>
      <c r="AA130" s="126"/>
      <c r="AP130" s="100"/>
      <c r="AQ130" s="100"/>
      <c r="AR130" s="100"/>
      <c r="AS130" s="96"/>
      <c r="AT130" s="96"/>
      <c r="AU130" s="96"/>
      <c r="AV130" s="96"/>
      <c r="AW130" s="96"/>
      <c r="AX130" s="96"/>
      <c r="AY130" s="96"/>
      <c r="AZ130" s="100"/>
      <c r="BA130" s="100"/>
    </row>
    <row r="131" spans="1:53" ht="7.5" customHeight="1">
      <c r="A131" s="55"/>
      <c r="B131" s="243"/>
      <c r="C131" s="54"/>
      <c r="D131" s="54"/>
      <c r="E131" s="228"/>
      <c r="F131" s="229"/>
      <c r="G131" s="229"/>
      <c r="H131" s="229"/>
      <c r="I131" s="229"/>
      <c r="J131" s="229"/>
      <c r="K131" s="229"/>
      <c r="L131" s="229"/>
      <c r="M131" s="229"/>
      <c r="N131" s="229"/>
      <c r="O131" s="229"/>
      <c r="P131" s="229"/>
      <c r="Q131" s="229"/>
      <c r="R131" s="230"/>
      <c r="S131" s="221"/>
      <c r="T131" s="76"/>
      <c r="U131" s="96"/>
      <c r="V131" s="46"/>
      <c r="W131" s="96"/>
      <c r="X131" s="96"/>
      <c r="Y131" s="46"/>
      <c r="Z131" s="96"/>
      <c r="AA131" s="126"/>
      <c r="AP131" s="100"/>
      <c r="AQ131" s="100"/>
      <c r="AR131" s="100"/>
      <c r="AS131" s="96"/>
      <c r="AT131" s="96"/>
      <c r="AU131" s="96"/>
      <c r="AV131" s="96"/>
      <c r="AW131" s="96"/>
      <c r="AX131" s="96"/>
      <c r="AY131" s="96"/>
      <c r="AZ131" s="100"/>
      <c r="BA131" s="100"/>
    </row>
    <row r="132" spans="1:53" ht="22.5" customHeight="1">
      <c r="A132" s="55"/>
      <c r="B132" s="243"/>
      <c r="C132" s="54"/>
      <c r="D132" s="246"/>
      <c r="E132" s="228"/>
      <c r="F132" s="229"/>
      <c r="G132" s="563"/>
      <c r="H132" s="564"/>
      <c r="I132" s="564"/>
      <c r="J132" s="565"/>
      <c r="K132" s="229"/>
      <c r="L132" s="229"/>
      <c r="M132" s="229"/>
      <c r="N132" s="229"/>
      <c r="O132" s="229"/>
      <c r="P132" s="229"/>
      <c r="Q132" s="229"/>
      <c r="R132" s="230"/>
      <c r="S132" s="221"/>
      <c r="T132" s="76"/>
      <c r="U132" s="46"/>
      <c r="V132" s="46"/>
      <c r="W132" s="46"/>
      <c r="X132" s="46"/>
      <c r="Y132" s="46"/>
      <c r="Z132" s="46"/>
      <c r="AA132" s="49"/>
      <c r="AP132" s="100"/>
      <c r="AQ132" s="100"/>
      <c r="AR132" s="100"/>
      <c r="AS132" s="96"/>
      <c r="AT132" s="96"/>
      <c r="AU132" s="96"/>
      <c r="AV132" s="96"/>
      <c r="AW132" s="96"/>
      <c r="AX132" s="96"/>
      <c r="AY132" s="96"/>
      <c r="AZ132" s="100"/>
      <c r="BA132" s="100"/>
    </row>
    <row r="133" spans="1:53" ht="7.5" customHeight="1">
      <c r="A133" s="148"/>
      <c r="B133" s="245"/>
      <c r="C133" s="149"/>
      <c r="D133" s="149"/>
      <c r="E133" s="231"/>
      <c r="F133" s="232"/>
      <c r="G133" s="361"/>
      <c r="H133" s="361"/>
      <c r="I133" s="361"/>
      <c r="J133" s="361"/>
      <c r="K133" s="232"/>
      <c r="L133" s="232"/>
      <c r="M133" s="232"/>
      <c r="N133" s="232"/>
      <c r="O133" s="232"/>
      <c r="P133" s="232"/>
      <c r="Q133" s="232"/>
      <c r="R133" s="233"/>
      <c r="S133" s="221"/>
      <c r="T133" s="76"/>
      <c r="U133" s="46"/>
      <c r="V133" s="46"/>
      <c r="W133" s="46"/>
      <c r="X133" s="46"/>
      <c r="Y133" s="46"/>
      <c r="Z133" s="46"/>
      <c r="AA133" s="49"/>
      <c r="AP133" s="100"/>
      <c r="AQ133" s="100"/>
      <c r="AR133" s="100"/>
      <c r="AS133" s="96"/>
      <c r="AT133" s="96"/>
      <c r="AU133" s="96"/>
      <c r="AV133" s="96"/>
      <c r="AW133" s="96"/>
      <c r="AX133" s="96"/>
      <c r="AY133" s="96"/>
      <c r="AZ133" s="100"/>
      <c r="BA133" s="100"/>
    </row>
    <row r="134" spans="1:53" ht="7.5" customHeight="1">
      <c r="A134" s="55"/>
      <c r="B134" s="243"/>
      <c r="C134" s="54"/>
      <c r="D134" s="54"/>
      <c r="E134" s="228"/>
      <c r="F134" s="229"/>
      <c r="G134" s="340"/>
      <c r="H134" s="340"/>
      <c r="I134" s="340"/>
      <c r="J134" s="340"/>
      <c r="K134" s="229"/>
      <c r="L134" s="229"/>
      <c r="M134" s="229"/>
      <c r="N134" s="229"/>
      <c r="O134" s="229"/>
      <c r="P134" s="229"/>
      <c r="Q134" s="229"/>
      <c r="R134" s="230"/>
      <c r="S134" s="221"/>
      <c r="T134" s="76"/>
      <c r="U134" s="46"/>
      <c r="V134" s="46"/>
      <c r="W134" s="46"/>
      <c r="X134" s="46"/>
      <c r="Y134" s="46"/>
      <c r="Z134" s="46"/>
      <c r="AA134" s="49"/>
      <c r="AP134" s="100"/>
      <c r="AQ134" s="100"/>
      <c r="AR134" s="100"/>
      <c r="AS134" s="96"/>
      <c r="AT134" s="96"/>
      <c r="AU134" s="96"/>
      <c r="AV134" s="96"/>
      <c r="AW134" s="96"/>
      <c r="AX134" s="96"/>
      <c r="AY134" s="96"/>
      <c r="AZ134" s="100"/>
      <c r="BA134" s="100"/>
    </row>
    <row r="135" spans="1:27" ht="22.5" customHeight="1">
      <c r="A135" s="55" t="s">
        <v>451</v>
      </c>
      <c r="B135" s="54"/>
      <c r="C135" s="54"/>
      <c r="D135" s="54"/>
      <c r="E135" s="228"/>
      <c r="F135" s="229"/>
      <c r="G135" s="563"/>
      <c r="H135" s="564"/>
      <c r="I135" s="564"/>
      <c r="J135" s="565"/>
      <c r="K135" s="229"/>
      <c r="L135" s="229"/>
      <c r="M135" s="229"/>
      <c r="N135" s="229"/>
      <c r="O135" s="229"/>
      <c r="P135" s="229"/>
      <c r="Q135" s="229"/>
      <c r="R135" s="230"/>
      <c r="S135" s="221"/>
      <c r="T135" s="76"/>
      <c r="U135" s="46"/>
      <c r="V135" s="46"/>
      <c r="W135" s="46"/>
      <c r="X135" s="46"/>
      <c r="Y135" s="46"/>
      <c r="Z135" s="46"/>
      <c r="AA135" s="49"/>
    </row>
    <row r="136" spans="1:27" ht="7.5" customHeight="1">
      <c r="A136" s="148"/>
      <c r="B136" s="149"/>
      <c r="C136" s="149"/>
      <c r="D136" s="149"/>
      <c r="E136" s="231"/>
      <c r="F136" s="232"/>
      <c r="G136" s="361"/>
      <c r="H136" s="361"/>
      <c r="I136" s="361"/>
      <c r="J136" s="361"/>
      <c r="K136" s="232"/>
      <c r="L136" s="232"/>
      <c r="M136" s="232"/>
      <c r="N136" s="232"/>
      <c r="O136" s="232"/>
      <c r="P136" s="232"/>
      <c r="Q136" s="232"/>
      <c r="R136" s="233"/>
      <c r="S136" s="82"/>
      <c r="T136" s="82"/>
      <c r="U136" s="80"/>
      <c r="V136" s="80"/>
      <c r="W136" s="80"/>
      <c r="X136" s="80"/>
      <c r="Y136" s="80"/>
      <c r="Z136" s="80"/>
      <c r="AA136" s="83"/>
    </row>
    <row r="137" spans="1:27" ht="22.5" customHeight="1">
      <c r="A137" s="46"/>
      <c r="B137" s="46"/>
      <c r="C137" s="46"/>
      <c r="D137" s="46"/>
      <c r="E137" s="46"/>
      <c r="F137" s="46"/>
      <c r="G137" s="76"/>
      <c r="H137" s="76"/>
      <c r="I137" s="76"/>
      <c r="J137" s="76"/>
      <c r="K137" s="46"/>
      <c r="L137" s="46"/>
      <c r="M137" s="46"/>
      <c r="N137" s="46"/>
      <c r="O137" s="46"/>
      <c r="P137" s="46"/>
      <c r="Q137" s="46"/>
      <c r="R137" s="46"/>
      <c r="S137" s="76"/>
      <c r="T137" s="76"/>
      <c r="U137" s="46"/>
      <c r="V137" s="46"/>
      <c r="W137" s="46"/>
      <c r="X137" s="46"/>
      <c r="Y137" s="46"/>
      <c r="Z137" s="46"/>
      <c r="AA137" s="46"/>
    </row>
    <row r="138" spans="1:53" ht="22.5" customHeight="1">
      <c r="A138" s="227" t="s">
        <v>638</v>
      </c>
      <c r="B138" s="255"/>
      <c r="C138" s="146"/>
      <c r="D138" s="146"/>
      <c r="E138" s="146"/>
      <c r="F138" s="146"/>
      <c r="G138" s="146"/>
      <c r="H138" s="146"/>
      <c r="I138" s="146"/>
      <c r="J138" s="146"/>
      <c r="K138" s="146"/>
      <c r="L138" s="146"/>
      <c r="M138" s="146"/>
      <c r="N138" s="146"/>
      <c r="O138" s="146"/>
      <c r="P138" s="146"/>
      <c r="Q138" s="146"/>
      <c r="R138" s="147"/>
      <c r="S138" s="45"/>
      <c r="T138" s="45"/>
      <c r="U138" s="45"/>
      <c r="V138" s="120"/>
      <c r="W138" s="45"/>
      <c r="X138" s="45"/>
      <c r="Y138" s="45"/>
      <c r="Z138" s="45"/>
      <c r="AA138" s="48"/>
      <c r="AP138" s="100"/>
      <c r="AQ138" s="100"/>
      <c r="AR138" s="100"/>
      <c r="AS138" s="96"/>
      <c r="AT138" s="96"/>
      <c r="AU138" s="96"/>
      <c r="AV138" s="96"/>
      <c r="AW138" s="96"/>
      <c r="AX138" s="96"/>
      <c r="AY138" s="96"/>
      <c r="AZ138" s="100"/>
      <c r="BA138" s="100"/>
    </row>
    <row r="139" spans="1:53" ht="22.5" customHeight="1">
      <c r="A139" s="256" t="s">
        <v>207</v>
      </c>
      <c r="B139" s="257"/>
      <c r="C139" s="257"/>
      <c r="D139" s="257"/>
      <c r="E139" s="227" t="s">
        <v>487</v>
      </c>
      <c r="F139" s="146"/>
      <c r="G139" s="146"/>
      <c r="H139" s="146"/>
      <c r="I139" s="146"/>
      <c r="J139" s="146"/>
      <c r="K139" s="146"/>
      <c r="L139" s="146"/>
      <c r="M139" s="146"/>
      <c r="N139" s="146"/>
      <c r="O139" s="146"/>
      <c r="P139" s="146"/>
      <c r="Q139" s="146"/>
      <c r="R139" s="147"/>
      <c r="S139" s="47"/>
      <c r="T139" s="46"/>
      <c r="U139" s="46"/>
      <c r="V139" s="96"/>
      <c r="W139" s="46"/>
      <c r="X139" s="46"/>
      <c r="Y139" s="46"/>
      <c r="Z139" s="46"/>
      <c r="AA139" s="49"/>
      <c r="AP139" s="100"/>
      <c r="AQ139" s="100"/>
      <c r="AR139" s="100"/>
      <c r="AS139" s="96"/>
      <c r="AT139" s="96"/>
      <c r="AU139" s="96"/>
      <c r="AV139" s="96"/>
      <c r="AW139" s="96"/>
      <c r="AX139" s="96"/>
      <c r="AY139" s="96"/>
      <c r="AZ139" s="100"/>
      <c r="BA139" s="100"/>
    </row>
    <row r="140" spans="1:53" ht="7.5" customHeight="1">
      <c r="A140" s="369"/>
      <c r="B140" s="370"/>
      <c r="C140" s="370"/>
      <c r="D140" s="370"/>
      <c r="E140" s="371"/>
      <c r="F140" s="372"/>
      <c r="G140" s="372"/>
      <c r="H140" s="372"/>
      <c r="I140" s="372"/>
      <c r="J140" s="372"/>
      <c r="K140" s="372"/>
      <c r="L140" s="372"/>
      <c r="M140" s="372"/>
      <c r="N140" s="372"/>
      <c r="O140" s="372"/>
      <c r="P140" s="372"/>
      <c r="Q140" s="372"/>
      <c r="R140" s="373"/>
      <c r="S140" s="47"/>
      <c r="T140" s="46"/>
      <c r="U140" s="46"/>
      <c r="V140" s="96"/>
      <c r="W140" s="46"/>
      <c r="X140" s="46"/>
      <c r="Y140" s="46"/>
      <c r="Z140" s="46"/>
      <c r="AA140" s="49"/>
      <c r="AP140" s="100"/>
      <c r="AQ140" s="100"/>
      <c r="AR140" s="100"/>
      <c r="AS140" s="96"/>
      <c r="AT140" s="96"/>
      <c r="AU140" s="96"/>
      <c r="AV140" s="96"/>
      <c r="AW140" s="96"/>
      <c r="AX140" s="96"/>
      <c r="AY140" s="96"/>
      <c r="AZ140" s="100"/>
      <c r="BA140" s="100"/>
    </row>
    <row r="141" spans="1:53" ht="22.5" customHeight="1">
      <c r="A141" s="55" t="s">
        <v>467</v>
      </c>
      <c r="B141" s="243"/>
      <c r="C141" s="54"/>
      <c r="D141" s="54"/>
      <c r="E141" s="228"/>
      <c r="F141" s="229"/>
      <c r="G141" s="229"/>
      <c r="H141" s="229"/>
      <c r="I141" s="229"/>
      <c r="J141" s="229"/>
      <c r="K141" s="229"/>
      <c r="L141" s="229"/>
      <c r="M141" s="229"/>
      <c r="N141" s="229"/>
      <c r="O141" s="229"/>
      <c r="P141" s="229"/>
      <c r="Q141" s="229"/>
      <c r="R141" s="230"/>
      <c r="S141" s="221"/>
      <c r="T141" s="76"/>
      <c r="U141" s="96"/>
      <c r="V141" s="96"/>
      <c r="W141" s="46"/>
      <c r="X141" s="46"/>
      <c r="Y141" s="46"/>
      <c r="Z141" s="46"/>
      <c r="AA141" s="49"/>
      <c r="AP141" s="100"/>
      <c r="AQ141" s="100"/>
      <c r="AR141" s="100"/>
      <c r="AS141" s="96"/>
      <c r="AT141" s="96"/>
      <c r="AU141" s="96"/>
      <c r="AV141" s="96"/>
      <c r="AW141" s="96"/>
      <c r="AX141" s="96"/>
      <c r="AY141" s="96"/>
      <c r="AZ141" s="100"/>
      <c r="BA141" s="100"/>
    </row>
    <row r="142" spans="1:53" ht="7.5" customHeight="1">
      <c r="A142" s="55"/>
      <c r="B142" s="243"/>
      <c r="C142" s="54"/>
      <c r="D142" s="54"/>
      <c r="E142" s="228"/>
      <c r="F142" s="229"/>
      <c r="G142" s="229"/>
      <c r="H142" s="229"/>
      <c r="I142" s="229"/>
      <c r="J142" s="229"/>
      <c r="K142" s="229"/>
      <c r="L142" s="229"/>
      <c r="M142" s="229"/>
      <c r="N142" s="229"/>
      <c r="O142" s="229"/>
      <c r="P142" s="229"/>
      <c r="Q142" s="229"/>
      <c r="R142" s="230"/>
      <c r="S142" s="221"/>
      <c r="T142" s="76"/>
      <c r="U142" s="96"/>
      <c r="V142" s="96"/>
      <c r="W142" s="46"/>
      <c r="X142" s="46"/>
      <c r="Y142" s="46"/>
      <c r="Z142" s="46"/>
      <c r="AA142" s="49"/>
      <c r="AP142" s="100"/>
      <c r="AQ142" s="100"/>
      <c r="AR142" s="100"/>
      <c r="AS142" s="96"/>
      <c r="AT142" s="96"/>
      <c r="AU142" s="96"/>
      <c r="AV142" s="96"/>
      <c r="AW142" s="96"/>
      <c r="AX142" s="96"/>
      <c r="AY142" s="96"/>
      <c r="AZ142" s="100"/>
      <c r="BA142" s="100"/>
    </row>
    <row r="143" spans="1:53" ht="22.5" customHeight="1">
      <c r="A143" s="55"/>
      <c r="B143" s="243"/>
      <c r="C143" s="54"/>
      <c r="D143" s="54"/>
      <c r="E143" s="228"/>
      <c r="F143" s="229"/>
      <c r="G143" s="563"/>
      <c r="H143" s="564"/>
      <c r="I143" s="564"/>
      <c r="J143" s="565"/>
      <c r="K143" s="229"/>
      <c r="L143" s="229"/>
      <c r="M143" s="229"/>
      <c r="N143" s="229"/>
      <c r="O143" s="229"/>
      <c r="P143" s="229"/>
      <c r="Q143" s="229"/>
      <c r="R143" s="230"/>
      <c r="S143" s="221"/>
      <c r="T143" s="76"/>
      <c r="U143" s="96"/>
      <c r="V143" s="96"/>
      <c r="W143" s="46"/>
      <c r="X143" s="46"/>
      <c r="Y143" s="46"/>
      <c r="Z143" s="46"/>
      <c r="AA143" s="49"/>
      <c r="AP143" s="100"/>
      <c r="AQ143" s="100"/>
      <c r="AR143" s="100"/>
      <c r="AS143" s="96"/>
      <c r="AT143" s="96"/>
      <c r="AU143" s="96"/>
      <c r="AV143" s="96"/>
      <c r="AW143" s="96"/>
      <c r="AX143" s="96"/>
      <c r="AY143" s="96"/>
      <c r="AZ143" s="100"/>
      <c r="BA143" s="100"/>
    </row>
    <row r="144" spans="1:53" ht="7.5" customHeight="1">
      <c r="A144" s="55"/>
      <c r="B144" s="243"/>
      <c r="C144" s="54"/>
      <c r="D144" s="54"/>
      <c r="E144" s="228"/>
      <c r="F144" s="229"/>
      <c r="G144" s="360"/>
      <c r="H144" s="360"/>
      <c r="I144" s="360"/>
      <c r="J144" s="360"/>
      <c r="K144" s="229"/>
      <c r="L144" s="229"/>
      <c r="M144" s="229"/>
      <c r="N144" s="229"/>
      <c r="O144" s="229"/>
      <c r="P144" s="229"/>
      <c r="Q144" s="229"/>
      <c r="R144" s="230"/>
      <c r="S144" s="221"/>
      <c r="T144" s="76"/>
      <c r="U144" s="96"/>
      <c r="V144" s="96"/>
      <c r="W144" s="46"/>
      <c r="X144" s="46"/>
      <c r="Y144" s="46"/>
      <c r="Z144" s="46"/>
      <c r="AA144" s="49"/>
      <c r="AP144" s="100"/>
      <c r="AQ144" s="100"/>
      <c r="AR144" s="100"/>
      <c r="AS144" s="96"/>
      <c r="AT144" s="96"/>
      <c r="AU144" s="96"/>
      <c r="AV144" s="96"/>
      <c r="AW144" s="96"/>
      <c r="AX144" s="96"/>
      <c r="AY144" s="96"/>
      <c r="AZ144" s="100"/>
      <c r="BA144" s="100"/>
    </row>
    <row r="145" spans="1:53" ht="7.5" customHeight="1">
      <c r="A145" s="241"/>
      <c r="B145" s="244"/>
      <c r="C145" s="242"/>
      <c r="D145" s="242"/>
      <c r="E145" s="247"/>
      <c r="F145" s="248"/>
      <c r="G145" s="362"/>
      <c r="H145" s="362"/>
      <c r="I145" s="362"/>
      <c r="J145" s="362"/>
      <c r="K145" s="248"/>
      <c r="L145" s="248"/>
      <c r="M145" s="248"/>
      <c r="N145" s="248"/>
      <c r="O145" s="248"/>
      <c r="P145" s="248"/>
      <c r="Q145" s="248"/>
      <c r="R145" s="249"/>
      <c r="S145" s="221"/>
      <c r="T145" s="76"/>
      <c r="U145" s="96"/>
      <c r="V145" s="96"/>
      <c r="W145" s="46"/>
      <c r="X145" s="46"/>
      <c r="Y145" s="46"/>
      <c r="Z145" s="46"/>
      <c r="AA145" s="49"/>
      <c r="AP145" s="100"/>
      <c r="AQ145" s="100"/>
      <c r="AR145" s="100"/>
      <c r="AS145" s="96"/>
      <c r="AT145" s="96"/>
      <c r="AU145" s="96"/>
      <c r="AV145" s="96"/>
      <c r="AW145" s="96"/>
      <c r="AX145" s="96"/>
      <c r="AY145" s="96"/>
      <c r="AZ145" s="100"/>
      <c r="BA145" s="100"/>
    </row>
    <row r="146" spans="1:53" ht="22.5" customHeight="1">
      <c r="A146" s="55" t="s">
        <v>468</v>
      </c>
      <c r="B146" s="243"/>
      <c r="C146" s="54"/>
      <c r="D146" s="54"/>
      <c r="E146" s="228"/>
      <c r="F146" s="229"/>
      <c r="G146" s="229"/>
      <c r="H146" s="229"/>
      <c r="I146" s="229"/>
      <c r="J146" s="229"/>
      <c r="K146" s="229"/>
      <c r="L146" s="229"/>
      <c r="M146" s="229"/>
      <c r="N146" s="229"/>
      <c r="O146" s="229"/>
      <c r="P146" s="229"/>
      <c r="Q146" s="229"/>
      <c r="R146" s="230"/>
      <c r="S146" s="221"/>
      <c r="T146" s="76"/>
      <c r="U146" s="96"/>
      <c r="V146" s="96"/>
      <c r="W146" s="46"/>
      <c r="X146" s="46"/>
      <c r="Y146" s="46"/>
      <c r="Z146" s="46"/>
      <c r="AA146" s="49"/>
      <c r="AP146" s="100"/>
      <c r="AQ146" s="100"/>
      <c r="AR146" s="100"/>
      <c r="AS146" s="100"/>
      <c r="AT146" s="100"/>
      <c r="AU146" s="100"/>
      <c r="AV146" s="100"/>
      <c r="AW146" s="100"/>
      <c r="AX146" s="100"/>
      <c r="AY146" s="100"/>
      <c r="AZ146" s="100"/>
      <c r="BA146" s="100"/>
    </row>
    <row r="147" spans="1:53" ht="7.5" customHeight="1">
      <c r="A147" s="55"/>
      <c r="B147" s="243"/>
      <c r="C147" s="54"/>
      <c r="D147" s="54"/>
      <c r="E147" s="228"/>
      <c r="F147" s="229"/>
      <c r="G147" s="229"/>
      <c r="H147" s="229"/>
      <c r="I147" s="229"/>
      <c r="J147" s="229"/>
      <c r="K147" s="229"/>
      <c r="L147" s="229"/>
      <c r="M147" s="229"/>
      <c r="N147" s="229"/>
      <c r="O147" s="229"/>
      <c r="P147" s="229"/>
      <c r="Q147" s="229"/>
      <c r="R147" s="230"/>
      <c r="S147" s="221"/>
      <c r="T147" s="76"/>
      <c r="U147" s="96"/>
      <c r="V147" s="96"/>
      <c r="W147" s="46"/>
      <c r="X147" s="46"/>
      <c r="Y147" s="46"/>
      <c r="Z147" s="46"/>
      <c r="AA147" s="49"/>
      <c r="AP147" s="100"/>
      <c r="AQ147" s="100"/>
      <c r="AR147" s="100"/>
      <c r="AS147" s="100"/>
      <c r="AT147" s="100"/>
      <c r="AU147" s="100"/>
      <c r="AV147" s="100"/>
      <c r="AW147" s="100"/>
      <c r="AX147" s="100"/>
      <c r="AY147" s="100"/>
      <c r="AZ147" s="100"/>
      <c r="BA147" s="100"/>
    </row>
    <row r="148" spans="1:53" ht="22.5" customHeight="1">
      <c r="A148" s="55"/>
      <c r="B148" s="243"/>
      <c r="C148" s="54"/>
      <c r="D148" s="54"/>
      <c r="E148" s="228"/>
      <c r="F148" s="229"/>
      <c r="G148" s="229"/>
      <c r="H148" s="229"/>
      <c r="I148" s="229"/>
      <c r="J148" s="229"/>
      <c r="K148" s="229"/>
      <c r="L148" s="229"/>
      <c r="M148" s="229"/>
      <c r="N148" s="229"/>
      <c r="O148" s="229"/>
      <c r="P148" s="229"/>
      <c r="Q148" s="229"/>
      <c r="R148" s="230"/>
      <c r="S148" s="221"/>
      <c r="T148" s="76"/>
      <c r="U148" s="96"/>
      <c r="V148" s="96"/>
      <c r="W148" s="46"/>
      <c r="X148" s="46"/>
      <c r="Y148" s="46"/>
      <c r="Z148" s="46"/>
      <c r="AA148" s="49"/>
      <c r="AP148" s="100"/>
      <c r="AQ148" s="100"/>
      <c r="AR148" s="100"/>
      <c r="AS148" s="100"/>
      <c r="AT148" s="100"/>
      <c r="AU148" s="100"/>
      <c r="AV148" s="100"/>
      <c r="AW148" s="100"/>
      <c r="AX148" s="100"/>
      <c r="AY148" s="100"/>
      <c r="AZ148" s="100"/>
      <c r="BA148" s="100"/>
    </row>
    <row r="149" spans="1:53" ht="7.5" customHeight="1">
      <c r="A149" s="55"/>
      <c r="B149" s="243"/>
      <c r="C149" s="54"/>
      <c r="D149" s="54"/>
      <c r="E149" s="228"/>
      <c r="F149" s="229"/>
      <c r="G149" s="229"/>
      <c r="H149" s="229"/>
      <c r="I149" s="229"/>
      <c r="J149" s="229"/>
      <c r="K149" s="229"/>
      <c r="L149" s="229"/>
      <c r="M149" s="229"/>
      <c r="N149" s="229"/>
      <c r="O149" s="229"/>
      <c r="P149" s="229"/>
      <c r="Q149" s="229"/>
      <c r="R149" s="230"/>
      <c r="S149" s="221"/>
      <c r="T149" s="76"/>
      <c r="U149" s="96"/>
      <c r="V149" s="96"/>
      <c r="W149" s="46"/>
      <c r="X149" s="46"/>
      <c r="Y149" s="46"/>
      <c r="Z149" s="46"/>
      <c r="AA149" s="49"/>
      <c r="AP149" s="100"/>
      <c r="AQ149" s="100"/>
      <c r="AR149" s="100"/>
      <c r="AS149" s="100"/>
      <c r="AT149" s="100"/>
      <c r="AU149" s="100"/>
      <c r="AV149" s="100"/>
      <c r="AW149" s="100"/>
      <c r="AX149" s="100"/>
      <c r="AY149" s="100"/>
      <c r="AZ149" s="100"/>
      <c r="BA149" s="100"/>
    </row>
    <row r="150" spans="1:53" ht="22.5" customHeight="1">
      <c r="A150" s="55"/>
      <c r="B150" s="243"/>
      <c r="C150" s="54"/>
      <c r="D150" s="54"/>
      <c r="E150" s="228"/>
      <c r="F150" s="229"/>
      <c r="G150" s="563"/>
      <c r="H150" s="564"/>
      <c r="I150" s="564"/>
      <c r="J150" s="565"/>
      <c r="K150" s="229"/>
      <c r="L150" s="229"/>
      <c r="M150" s="229"/>
      <c r="N150" s="229"/>
      <c r="O150" s="229"/>
      <c r="P150" s="229"/>
      <c r="Q150" s="229"/>
      <c r="R150" s="230"/>
      <c r="S150" s="221"/>
      <c r="T150" s="76"/>
      <c r="U150" s="96"/>
      <c r="V150" s="96"/>
      <c r="W150" s="46"/>
      <c r="X150" s="46"/>
      <c r="Y150" s="46"/>
      <c r="Z150" s="46"/>
      <c r="AA150" s="49"/>
      <c r="AP150" s="100"/>
      <c r="AQ150" s="100"/>
      <c r="AR150" s="100"/>
      <c r="AS150" s="100"/>
      <c r="AT150" s="100"/>
      <c r="AU150" s="100"/>
      <c r="AV150" s="100"/>
      <c r="AW150" s="100"/>
      <c r="AX150" s="100"/>
      <c r="AY150" s="100"/>
      <c r="AZ150" s="100"/>
      <c r="BA150" s="100"/>
    </row>
    <row r="151" spans="1:53" ht="7.5" customHeight="1">
      <c r="A151" s="148"/>
      <c r="B151" s="245"/>
      <c r="C151" s="149"/>
      <c r="D151" s="149"/>
      <c r="E151" s="231"/>
      <c r="F151" s="232"/>
      <c r="G151" s="361"/>
      <c r="H151" s="361"/>
      <c r="I151" s="361"/>
      <c r="J151" s="361"/>
      <c r="K151" s="232"/>
      <c r="L151" s="232"/>
      <c r="M151" s="232"/>
      <c r="N151" s="232"/>
      <c r="O151" s="232"/>
      <c r="P151" s="232"/>
      <c r="Q151" s="232"/>
      <c r="R151" s="233"/>
      <c r="S151" s="221"/>
      <c r="T151" s="76"/>
      <c r="U151" s="96"/>
      <c r="V151" s="96"/>
      <c r="W151" s="46"/>
      <c r="X151" s="46"/>
      <c r="Y151" s="46"/>
      <c r="Z151" s="46"/>
      <c r="AA151" s="49"/>
      <c r="AP151" s="100"/>
      <c r="AQ151" s="100"/>
      <c r="AR151" s="100"/>
      <c r="AS151" s="100"/>
      <c r="AT151" s="100"/>
      <c r="AU151" s="100"/>
      <c r="AV151" s="100"/>
      <c r="AW151" s="100"/>
      <c r="AX151" s="100"/>
      <c r="AY151" s="100"/>
      <c r="AZ151" s="100"/>
      <c r="BA151" s="100"/>
    </row>
    <row r="152" spans="1:53" ht="7.5" customHeight="1">
      <c r="A152" s="55"/>
      <c r="B152" s="243"/>
      <c r="C152" s="54"/>
      <c r="D152" s="54"/>
      <c r="E152" s="228"/>
      <c r="F152" s="229"/>
      <c r="G152" s="360"/>
      <c r="H152" s="360"/>
      <c r="I152" s="360"/>
      <c r="J152" s="360"/>
      <c r="K152" s="229"/>
      <c r="L152" s="229"/>
      <c r="M152" s="229"/>
      <c r="N152" s="229"/>
      <c r="O152" s="229"/>
      <c r="P152" s="229"/>
      <c r="Q152" s="229"/>
      <c r="R152" s="230"/>
      <c r="S152" s="221"/>
      <c r="T152" s="76"/>
      <c r="U152" s="96"/>
      <c r="V152" s="96"/>
      <c r="W152" s="46"/>
      <c r="X152" s="46"/>
      <c r="Y152" s="46"/>
      <c r="Z152" s="46"/>
      <c r="AA152" s="49"/>
      <c r="AP152" s="100"/>
      <c r="AQ152" s="100"/>
      <c r="AR152" s="100"/>
      <c r="AS152" s="100"/>
      <c r="AT152" s="100"/>
      <c r="AU152" s="100"/>
      <c r="AV152" s="100"/>
      <c r="AW152" s="100"/>
      <c r="AX152" s="100"/>
      <c r="AY152" s="100"/>
      <c r="AZ152" s="100"/>
      <c r="BA152" s="100"/>
    </row>
    <row r="153" spans="1:53" ht="22.5" customHeight="1">
      <c r="A153" s="55" t="s">
        <v>469</v>
      </c>
      <c r="B153" s="243"/>
      <c r="C153" s="54"/>
      <c r="D153" s="54"/>
      <c r="E153" s="228"/>
      <c r="F153" s="229"/>
      <c r="G153" s="229"/>
      <c r="H153" s="229"/>
      <c r="I153" s="229"/>
      <c r="J153" s="229"/>
      <c r="K153" s="229"/>
      <c r="L153" s="229"/>
      <c r="M153" s="229"/>
      <c r="N153" s="229"/>
      <c r="O153" s="229"/>
      <c r="P153" s="229"/>
      <c r="Q153" s="229"/>
      <c r="R153" s="230"/>
      <c r="S153" s="221"/>
      <c r="T153" s="76"/>
      <c r="U153" s="96"/>
      <c r="V153" s="46"/>
      <c r="W153" s="46"/>
      <c r="X153" s="46"/>
      <c r="Y153" s="46"/>
      <c r="Z153" s="46"/>
      <c r="AA153" s="49"/>
      <c r="AP153" s="100"/>
      <c r="AQ153" s="100"/>
      <c r="AR153" s="100"/>
      <c r="AS153" s="100"/>
      <c r="AT153" s="100"/>
      <c r="AU153" s="100"/>
      <c r="AV153" s="100"/>
      <c r="AW153" s="100"/>
      <c r="AX153" s="100"/>
      <c r="AY153" s="100"/>
      <c r="AZ153" s="100"/>
      <c r="BA153" s="100"/>
    </row>
    <row r="154" spans="1:53" ht="7.5" customHeight="1">
      <c r="A154" s="55"/>
      <c r="B154" s="243"/>
      <c r="C154" s="54"/>
      <c r="D154" s="54"/>
      <c r="E154" s="228"/>
      <c r="F154" s="229"/>
      <c r="G154" s="229"/>
      <c r="H154" s="229"/>
      <c r="I154" s="229"/>
      <c r="J154" s="229"/>
      <c r="K154" s="229"/>
      <c r="L154" s="229"/>
      <c r="M154" s="229"/>
      <c r="N154" s="229"/>
      <c r="O154" s="229"/>
      <c r="P154" s="229"/>
      <c r="Q154" s="229"/>
      <c r="R154" s="230"/>
      <c r="S154" s="221"/>
      <c r="T154" s="76"/>
      <c r="U154" s="96"/>
      <c r="V154" s="46"/>
      <c r="W154" s="46"/>
      <c r="X154" s="46"/>
      <c r="Y154" s="46"/>
      <c r="Z154" s="46"/>
      <c r="AA154" s="49"/>
      <c r="AP154" s="100"/>
      <c r="AQ154" s="100"/>
      <c r="AR154" s="100"/>
      <c r="AS154" s="100"/>
      <c r="AT154" s="100"/>
      <c r="AU154" s="100"/>
      <c r="AV154" s="100"/>
      <c r="AW154" s="100"/>
      <c r="AX154" s="100"/>
      <c r="AY154" s="100"/>
      <c r="AZ154" s="100"/>
      <c r="BA154" s="100"/>
    </row>
    <row r="155" spans="1:53" ht="22.5" customHeight="1">
      <c r="A155" s="55"/>
      <c r="B155" s="243"/>
      <c r="C155" s="54"/>
      <c r="D155" s="54"/>
      <c r="E155" s="228"/>
      <c r="F155" s="229"/>
      <c r="G155" s="563"/>
      <c r="H155" s="564"/>
      <c r="I155" s="564"/>
      <c r="J155" s="565"/>
      <c r="K155" s="229"/>
      <c r="L155" s="229"/>
      <c r="M155" s="229"/>
      <c r="N155" s="229"/>
      <c r="O155" s="229"/>
      <c r="P155" s="229"/>
      <c r="Q155" s="229"/>
      <c r="R155" s="230"/>
      <c r="S155" s="221"/>
      <c r="T155" s="76"/>
      <c r="U155" s="46"/>
      <c r="V155" s="46"/>
      <c r="W155" s="46"/>
      <c r="X155" s="46"/>
      <c r="Y155" s="46"/>
      <c r="Z155" s="46"/>
      <c r="AA155" s="49"/>
      <c r="AP155" s="100"/>
      <c r="AQ155" s="100"/>
      <c r="AR155" s="100"/>
      <c r="AS155" s="100"/>
      <c r="AT155" s="100"/>
      <c r="AU155" s="100"/>
      <c r="AV155" s="100"/>
      <c r="AW155" s="100"/>
      <c r="AX155" s="100"/>
      <c r="AY155" s="100"/>
      <c r="AZ155" s="100"/>
      <c r="BA155" s="100"/>
    </row>
    <row r="156" spans="1:53" ht="7.5" customHeight="1">
      <c r="A156" s="55"/>
      <c r="B156" s="243"/>
      <c r="C156" s="54"/>
      <c r="D156" s="54"/>
      <c r="E156" s="228"/>
      <c r="F156" s="229"/>
      <c r="G156" s="360"/>
      <c r="H156" s="360"/>
      <c r="I156" s="360"/>
      <c r="J156" s="360"/>
      <c r="K156" s="229"/>
      <c r="L156" s="229"/>
      <c r="M156" s="229"/>
      <c r="N156" s="229"/>
      <c r="O156" s="229"/>
      <c r="P156" s="229"/>
      <c r="Q156" s="229"/>
      <c r="R156" s="230"/>
      <c r="S156" s="221"/>
      <c r="T156" s="76"/>
      <c r="U156" s="46"/>
      <c r="V156" s="46"/>
      <c r="W156" s="46"/>
      <c r="X156" s="46"/>
      <c r="Y156" s="46"/>
      <c r="Z156" s="46"/>
      <c r="AA156" s="49"/>
      <c r="AP156" s="100"/>
      <c r="AQ156" s="100"/>
      <c r="AR156" s="100"/>
      <c r="AS156" s="100"/>
      <c r="AT156" s="100"/>
      <c r="AU156" s="100"/>
      <c r="AV156" s="100"/>
      <c r="AW156" s="100"/>
      <c r="AX156" s="100"/>
      <c r="AY156" s="100"/>
      <c r="AZ156" s="100"/>
      <c r="BA156" s="100"/>
    </row>
    <row r="157" spans="1:53" ht="7.5" customHeight="1">
      <c r="A157" s="241"/>
      <c r="B157" s="244"/>
      <c r="C157" s="242"/>
      <c r="D157" s="242"/>
      <c r="E157" s="247"/>
      <c r="F157" s="248"/>
      <c r="G157" s="362"/>
      <c r="H157" s="362"/>
      <c r="I157" s="362"/>
      <c r="J157" s="362"/>
      <c r="K157" s="248"/>
      <c r="L157" s="248"/>
      <c r="M157" s="248"/>
      <c r="N157" s="248"/>
      <c r="O157" s="248"/>
      <c r="P157" s="248"/>
      <c r="Q157" s="248"/>
      <c r="R157" s="249"/>
      <c r="S157" s="221"/>
      <c r="T157" s="76"/>
      <c r="U157" s="46"/>
      <c r="V157" s="46"/>
      <c r="W157" s="46"/>
      <c r="X157" s="46"/>
      <c r="Y157" s="46"/>
      <c r="Z157" s="46"/>
      <c r="AA157" s="49"/>
      <c r="AP157" s="100"/>
      <c r="AQ157" s="100"/>
      <c r="AR157" s="100"/>
      <c r="AS157" s="100"/>
      <c r="AT157" s="100"/>
      <c r="AU157" s="100"/>
      <c r="AV157" s="100"/>
      <c r="AW157" s="100"/>
      <c r="AX157" s="100"/>
      <c r="AY157" s="100"/>
      <c r="AZ157" s="100"/>
      <c r="BA157" s="100"/>
    </row>
    <row r="158" spans="1:27" ht="22.5" customHeight="1">
      <c r="A158" s="55" t="s">
        <v>470</v>
      </c>
      <c r="B158" s="54"/>
      <c r="C158" s="54"/>
      <c r="D158" s="54"/>
      <c r="E158" s="228"/>
      <c r="F158" s="229"/>
      <c r="G158" s="229"/>
      <c r="H158" s="229"/>
      <c r="I158" s="229"/>
      <c r="J158" s="250"/>
      <c r="K158" s="229"/>
      <c r="L158" s="250"/>
      <c r="M158" s="250"/>
      <c r="N158" s="229"/>
      <c r="O158" s="229"/>
      <c r="P158" s="229"/>
      <c r="Q158" s="229"/>
      <c r="R158" s="230"/>
      <c r="S158" s="221"/>
      <c r="T158" s="76"/>
      <c r="U158" s="46"/>
      <c r="V158" s="46"/>
      <c r="W158" s="46"/>
      <c r="X158" s="46"/>
      <c r="Y158" s="46"/>
      <c r="Z158" s="46"/>
      <c r="AA158" s="49"/>
    </row>
    <row r="159" spans="1:27" ht="7.5" customHeight="1">
      <c r="A159" s="55"/>
      <c r="B159" s="54"/>
      <c r="C159" s="54"/>
      <c r="D159" s="54"/>
      <c r="E159" s="228"/>
      <c r="F159" s="229"/>
      <c r="G159" s="229"/>
      <c r="H159" s="229"/>
      <c r="I159" s="229"/>
      <c r="J159" s="250"/>
      <c r="K159" s="229"/>
      <c r="L159" s="250"/>
      <c r="M159" s="250"/>
      <c r="N159" s="229"/>
      <c r="O159" s="229"/>
      <c r="P159" s="229"/>
      <c r="Q159" s="229"/>
      <c r="R159" s="230"/>
      <c r="S159" s="221"/>
      <c r="T159" s="76"/>
      <c r="U159" s="46"/>
      <c r="V159" s="46"/>
      <c r="W159" s="46"/>
      <c r="X159" s="46"/>
      <c r="Y159" s="46"/>
      <c r="Z159" s="46"/>
      <c r="AA159" s="49"/>
    </row>
    <row r="160" spans="1:27" ht="22.5" customHeight="1">
      <c r="A160" s="55"/>
      <c r="B160" s="54"/>
      <c r="C160" s="54"/>
      <c r="D160" s="54"/>
      <c r="E160" s="228"/>
      <c r="F160" s="229"/>
      <c r="G160" s="563"/>
      <c r="H160" s="564"/>
      <c r="I160" s="564"/>
      <c r="J160" s="565"/>
      <c r="K160" s="229"/>
      <c r="L160" s="250"/>
      <c r="M160" s="250"/>
      <c r="N160" s="229"/>
      <c r="O160" s="229"/>
      <c r="P160" s="229"/>
      <c r="Q160" s="229"/>
      <c r="R160" s="230"/>
      <c r="S160" s="221"/>
      <c r="T160" s="76"/>
      <c r="U160" s="46"/>
      <c r="V160" s="46"/>
      <c r="W160" s="46"/>
      <c r="X160" s="46"/>
      <c r="Y160" s="46"/>
      <c r="Z160" s="46"/>
      <c r="AA160" s="49"/>
    </row>
    <row r="161" spans="1:27" ht="7.5" customHeight="1">
      <c r="A161" s="148"/>
      <c r="B161" s="149"/>
      <c r="C161" s="149"/>
      <c r="D161" s="149"/>
      <c r="E161" s="231"/>
      <c r="F161" s="232"/>
      <c r="G161" s="361"/>
      <c r="H161" s="361"/>
      <c r="I161" s="361"/>
      <c r="J161" s="361"/>
      <c r="K161" s="232"/>
      <c r="L161" s="232"/>
      <c r="M161" s="252"/>
      <c r="N161" s="232"/>
      <c r="O161" s="232"/>
      <c r="P161" s="232"/>
      <c r="Q161" s="232"/>
      <c r="R161" s="233"/>
      <c r="S161" s="221"/>
      <c r="T161" s="76"/>
      <c r="U161" s="46"/>
      <c r="V161" s="46"/>
      <c r="W161" s="46"/>
      <c r="X161" s="46"/>
      <c r="Y161" s="46"/>
      <c r="Z161" s="46"/>
      <c r="AA161" s="49"/>
    </row>
    <row r="162" spans="1:27" ht="7.5" customHeight="1">
      <c r="A162" s="55"/>
      <c r="B162" s="54"/>
      <c r="C162" s="54"/>
      <c r="D162" s="54"/>
      <c r="E162" s="228"/>
      <c r="F162" s="229"/>
      <c r="G162" s="360"/>
      <c r="H162" s="360"/>
      <c r="I162" s="360"/>
      <c r="J162" s="360"/>
      <c r="K162" s="229"/>
      <c r="L162" s="229"/>
      <c r="M162" s="250"/>
      <c r="N162" s="229"/>
      <c r="O162" s="229"/>
      <c r="P162" s="229"/>
      <c r="Q162" s="229"/>
      <c r="R162" s="230"/>
      <c r="S162" s="221"/>
      <c r="T162" s="76"/>
      <c r="U162" s="46"/>
      <c r="V162" s="46"/>
      <c r="W162" s="46"/>
      <c r="X162" s="46"/>
      <c r="Y162" s="46"/>
      <c r="Z162" s="46"/>
      <c r="AA162" s="49"/>
    </row>
    <row r="163" spans="1:27" ht="22.5" customHeight="1">
      <c r="A163" s="55" t="s">
        <v>471</v>
      </c>
      <c r="B163" s="54"/>
      <c r="C163" s="54"/>
      <c r="D163" s="54"/>
      <c r="E163" s="228"/>
      <c r="F163" s="229"/>
      <c r="G163" s="229"/>
      <c r="H163" s="229"/>
      <c r="I163" s="229"/>
      <c r="J163" s="250"/>
      <c r="K163" s="229"/>
      <c r="L163" s="250"/>
      <c r="M163" s="229"/>
      <c r="N163" s="229"/>
      <c r="O163" s="229"/>
      <c r="P163" s="250"/>
      <c r="Q163" s="229"/>
      <c r="R163" s="230"/>
      <c r="S163" s="221"/>
      <c r="T163" s="76"/>
      <c r="U163" s="46"/>
      <c r="V163" s="46"/>
      <c r="W163" s="46"/>
      <c r="X163" s="46"/>
      <c r="Y163" s="46"/>
      <c r="Z163" s="46"/>
      <c r="AA163" s="49"/>
    </row>
    <row r="164" spans="1:27" ht="7.5" customHeight="1">
      <c r="A164" s="55"/>
      <c r="B164" s="54"/>
      <c r="C164" s="54"/>
      <c r="D164" s="54"/>
      <c r="E164" s="228"/>
      <c r="F164" s="229"/>
      <c r="G164" s="229"/>
      <c r="H164" s="229"/>
      <c r="I164" s="229"/>
      <c r="J164" s="250"/>
      <c r="K164" s="229"/>
      <c r="L164" s="250"/>
      <c r="M164" s="229"/>
      <c r="N164" s="229"/>
      <c r="O164" s="229"/>
      <c r="P164" s="250"/>
      <c r="Q164" s="229"/>
      <c r="R164" s="230"/>
      <c r="S164" s="221"/>
      <c r="T164" s="76"/>
      <c r="U164" s="46"/>
      <c r="V164" s="46"/>
      <c r="W164" s="46"/>
      <c r="X164" s="46"/>
      <c r="Y164" s="46"/>
      <c r="Z164" s="46"/>
      <c r="AA164" s="49"/>
    </row>
    <row r="165" spans="1:27" ht="22.5" customHeight="1">
      <c r="A165" s="55"/>
      <c r="B165" s="54"/>
      <c r="C165" s="54"/>
      <c r="D165" s="54"/>
      <c r="E165" s="228"/>
      <c r="F165" s="229"/>
      <c r="G165" s="563"/>
      <c r="H165" s="564"/>
      <c r="I165" s="564"/>
      <c r="J165" s="565"/>
      <c r="K165" s="229"/>
      <c r="L165" s="250"/>
      <c r="M165" s="229"/>
      <c r="N165" s="250"/>
      <c r="O165" s="250"/>
      <c r="P165" s="250"/>
      <c r="Q165" s="250"/>
      <c r="R165" s="230"/>
      <c r="S165" s="221"/>
      <c r="T165" s="76"/>
      <c r="U165" s="46"/>
      <c r="V165" s="46"/>
      <c r="W165" s="46"/>
      <c r="X165" s="46"/>
      <c r="Y165" s="46"/>
      <c r="Z165" s="46"/>
      <c r="AA165" s="49"/>
    </row>
    <row r="166" spans="1:27" ht="7.5" customHeight="1">
      <c r="A166" s="55"/>
      <c r="B166" s="54"/>
      <c r="C166" s="54"/>
      <c r="D166" s="54"/>
      <c r="E166" s="228"/>
      <c r="F166" s="229"/>
      <c r="G166" s="360"/>
      <c r="H166" s="360"/>
      <c r="I166" s="360"/>
      <c r="J166" s="360"/>
      <c r="K166" s="229"/>
      <c r="L166" s="229"/>
      <c r="M166" s="229"/>
      <c r="N166" s="250"/>
      <c r="O166" s="250"/>
      <c r="P166" s="250"/>
      <c r="Q166" s="250"/>
      <c r="R166" s="230"/>
      <c r="S166" s="221"/>
      <c r="T166" s="76"/>
      <c r="U166" s="46"/>
      <c r="V166" s="46"/>
      <c r="W166" s="46"/>
      <c r="X166" s="46"/>
      <c r="Y166" s="46"/>
      <c r="Z166" s="46"/>
      <c r="AA166" s="49"/>
    </row>
    <row r="167" spans="1:27" ht="7.5" customHeight="1">
      <c r="A167" s="241"/>
      <c r="B167" s="242"/>
      <c r="C167" s="242"/>
      <c r="D167" s="242"/>
      <c r="E167" s="247"/>
      <c r="F167" s="248"/>
      <c r="G167" s="362"/>
      <c r="H167" s="362"/>
      <c r="I167" s="362"/>
      <c r="J167" s="362"/>
      <c r="K167" s="248"/>
      <c r="L167" s="248"/>
      <c r="M167" s="248"/>
      <c r="N167" s="251"/>
      <c r="O167" s="251"/>
      <c r="P167" s="251"/>
      <c r="Q167" s="251"/>
      <c r="R167" s="249"/>
      <c r="S167" s="221"/>
      <c r="T167" s="76"/>
      <c r="U167" s="46"/>
      <c r="V167" s="46"/>
      <c r="W167" s="46"/>
      <c r="X167" s="46"/>
      <c r="Y167" s="46"/>
      <c r="Z167" s="46"/>
      <c r="AA167" s="49"/>
    </row>
    <row r="168" spans="1:27" ht="22.5" customHeight="1">
      <c r="A168" s="55" t="s">
        <v>472</v>
      </c>
      <c r="B168" s="54"/>
      <c r="C168" s="54"/>
      <c r="D168" s="54"/>
      <c r="E168" s="228"/>
      <c r="F168" s="229"/>
      <c r="G168" s="229"/>
      <c r="H168" s="229"/>
      <c r="I168" s="229"/>
      <c r="J168" s="229"/>
      <c r="K168" s="229"/>
      <c r="L168" s="250"/>
      <c r="M168" s="250"/>
      <c r="N168" s="250"/>
      <c r="O168" s="250"/>
      <c r="P168" s="250"/>
      <c r="Q168" s="250"/>
      <c r="R168" s="230"/>
      <c r="S168" s="221"/>
      <c r="T168" s="76"/>
      <c r="U168" s="46"/>
      <c r="V168" s="46"/>
      <c r="W168" s="46"/>
      <c r="X168" s="46"/>
      <c r="Y168" s="46"/>
      <c r="Z168" s="46"/>
      <c r="AA168" s="49"/>
    </row>
    <row r="169" spans="1:27" ht="7.5" customHeight="1">
      <c r="A169" s="55"/>
      <c r="B169" s="54"/>
      <c r="C169" s="54"/>
      <c r="D169" s="54"/>
      <c r="E169" s="228"/>
      <c r="F169" s="229"/>
      <c r="G169" s="229"/>
      <c r="H169" s="229"/>
      <c r="I169" s="229"/>
      <c r="J169" s="229"/>
      <c r="K169" s="229"/>
      <c r="L169" s="250"/>
      <c r="M169" s="250"/>
      <c r="N169" s="250"/>
      <c r="O169" s="250"/>
      <c r="P169" s="250"/>
      <c r="Q169" s="250"/>
      <c r="R169" s="230"/>
      <c r="S169" s="221"/>
      <c r="T169" s="76"/>
      <c r="U169" s="46"/>
      <c r="V169" s="46"/>
      <c r="W169" s="46"/>
      <c r="X169" s="46"/>
      <c r="Y169" s="46"/>
      <c r="Z169" s="46"/>
      <c r="AA169" s="49"/>
    </row>
    <row r="170" spans="1:27" ht="22.5" customHeight="1">
      <c r="A170" s="55"/>
      <c r="B170" s="54"/>
      <c r="C170" s="54"/>
      <c r="D170" s="54"/>
      <c r="E170" s="228"/>
      <c r="F170" s="229"/>
      <c r="G170" s="563"/>
      <c r="H170" s="564"/>
      <c r="I170" s="564"/>
      <c r="J170" s="565"/>
      <c r="K170" s="229"/>
      <c r="L170" s="250"/>
      <c r="M170" s="250"/>
      <c r="N170" s="250"/>
      <c r="O170" s="250"/>
      <c r="P170" s="250"/>
      <c r="Q170" s="250"/>
      <c r="R170" s="261"/>
      <c r="S170" s="221"/>
      <c r="T170" s="76"/>
      <c r="U170" s="96"/>
      <c r="V170" s="96"/>
      <c r="W170" s="96"/>
      <c r="X170" s="96"/>
      <c r="Y170" s="96"/>
      <c r="Z170" s="96"/>
      <c r="AA170" s="49"/>
    </row>
    <row r="171" spans="1:27" ht="7.5" customHeight="1">
      <c r="A171" s="148"/>
      <c r="B171" s="149"/>
      <c r="C171" s="149"/>
      <c r="D171" s="149"/>
      <c r="E171" s="231"/>
      <c r="F171" s="232"/>
      <c r="G171" s="361"/>
      <c r="H171" s="361"/>
      <c r="I171" s="361"/>
      <c r="J171" s="361"/>
      <c r="K171" s="232"/>
      <c r="L171" s="232"/>
      <c r="M171" s="252"/>
      <c r="N171" s="252"/>
      <c r="O171" s="252"/>
      <c r="P171" s="252"/>
      <c r="Q171" s="252"/>
      <c r="R171" s="258"/>
      <c r="S171" s="221"/>
      <c r="T171" s="76"/>
      <c r="U171" s="96"/>
      <c r="V171" s="96"/>
      <c r="W171" s="96"/>
      <c r="X171" s="96"/>
      <c r="Y171" s="96"/>
      <c r="Z171" s="96"/>
      <c r="AA171" s="49"/>
    </row>
    <row r="172" spans="1:27" ht="7.5" customHeight="1">
      <c r="A172" s="55"/>
      <c r="B172" s="54"/>
      <c r="C172" s="54"/>
      <c r="D172" s="54"/>
      <c r="E172" s="228"/>
      <c r="F172" s="229"/>
      <c r="G172" s="360"/>
      <c r="H172" s="360"/>
      <c r="I172" s="360"/>
      <c r="J172" s="360"/>
      <c r="K172" s="229"/>
      <c r="L172" s="229"/>
      <c r="M172" s="250"/>
      <c r="N172" s="250"/>
      <c r="O172" s="250"/>
      <c r="P172" s="250"/>
      <c r="Q172" s="250"/>
      <c r="R172" s="261"/>
      <c r="S172" s="221"/>
      <c r="T172" s="76"/>
      <c r="U172" s="96"/>
      <c r="V172" s="96"/>
      <c r="W172" s="96"/>
      <c r="X172" s="96"/>
      <c r="Y172" s="96"/>
      <c r="Z172" s="96"/>
      <c r="AA172" s="49"/>
    </row>
    <row r="173" spans="1:27" ht="22.5" customHeight="1">
      <c r="A173" s="55" t="s">
        <v>473</v>
      </c>
      <c r="B173" s="54"/>
      <c r="C173" s="54"/>
      <c r="D173" s="54"/>
      <c r="E173" s="228"/>
      <c r="F173" s="229"/>
      <c r="G173" s="229"/>
      <c r="H173" s="229"/>
      <c r="I173" s="229"/>
      <c r="J173" s="250"/>
      <c r="K173" s="250"/>
      <c r="L173" s="250"/>
      <c r="M173" s="250"/>
      <c r="N173" s="250"/>
      <c r="O173" s="250"/>
      <c r="P173" s="250"/>
      <c r="Q173" s="229"/>
      <c r="R173" s="230"/>
      <c r="S173" s="221"/>
      <c r="T173" s="76"/>
      <c r="U173" s="46"/>
      <c r="V173" s="46"/>
      <c r="W173" s="46"/>
      <c r="X173" s="46"/>
      <c r="Y173" s="46"/>
      <c r="Z173" s="46"/>
      <c r="AA173" s="49"/>
    </row>
    <row r="174" spans="1:27" ht="7.5" customHeight="1">
      <c r="A174" s="55"/>
      <c r="B174" s="54"/>
      <c r="C174" s="54"/>
      <c r="D174" s="54"/>
      <c r="E174" s="228"/>
      <c r="F174" s="229"/>
      <c r="G174" s="229"/>
      <c r="H174" s="229"/>
      <c r="I174" s="229"/>
      <c r="J174" s="250"/>
      <c r="K174" s="250"/>
      <c r="L174" s="250"/>
      <c r="M174" s="250"/>
      <c r="N174" s="250"/>
      <c r="O174" s="250"/>
      <c r="P174" s="250"/>
      <c r="Q174" s="229"/>
      <c r="R174" s="230"/>
      <c r="S174" s="221"/>
      <c r="T174" s="76"/>
      <c r="U174" s="46"/>
      <c r="V174" s="46"/>
      <c r="W174" s="46"/>
      <c r="X174" s="46"/>
      <c r="Y174" s="46"/>
      <c r="Z174" s="46"/>
      <c r="AA174" s="49"/>
    </row>
    <row r="175" spans="1:27" ht="22.5" customHeight="1">
      <c r="A175" s="55"/>
      <c r="B175" s="54"/>
      <c r="C175" s="54"/>
      <c r="D175" s="54"/>
      <c r="E175" s="228"/>
      <c r="F175" s="229"/>
      <c r="G175" s="563"/>
      <c r="H175" s="564"/>
      <c r="I175" s="564"/>
      <c r="J175" s="565"/>
      <c r="K175" s="250"/>
      <c r="L175" s="250"/>
      <c r="M175" s="250"/>
      <c r="N175" s="250"/>
      <c r="O175" s="250"/>
      <c r="P175" s="250"/>
      <c r="Q175" s="229"/>
      <c r="R175" s="230"/>
      <c r="S175" s="221"/>
      <c r="T175" s="76"/>
      <c r="U175" s="46"/>
      <c r="V175" s="46"/>
      <c r="W175" s="46"/>
      <c r="X175" s="46"/>
      <c r="Y175" s="46"/>
      <c r="Z175" s="46"/>
      <c r="AA175" s="49"/>
    </row>
    <row r="176" spans="1:27" ht="7.5" customHeight="1">
      <c r="A176" s="55"/>
      <c r="B176" s="54"/>
      <c r="C176" s="54"/>
      <c r="D176" s="54"/>
      <c r="E176" s="228"/>
      <c r="F176" s="229"/>
      <c r="G176" s="360"/>
      <c r="H176" s="360"/>
      <c r="I176" s="360"/>
      <c r="J176" s="360"/>
      <c r="K176" s="229"/>
      <c r="L176" s="229"/>
      <c r="M176" s="250"/>
      <c r="N176" s="250"/>
      <c r="O176" s="250"/>
      <c r="P176" s="250"/>
      <c r="Q176" s="229"/>
      <c r="R176" s="230"/>
      <c r="S176" s="221"/>
      <c r="T176" s="76"/>
      <c r="U176" s="46"/>
      <c r="V176" s="46"/>
      <c r="W176" s="46"/>
      <c r="X176" s="46"/>
      <c r="Y176" s="46"/>
      <c r="Z176" s="46"/>
      <c r="AA176" s="49"/>
    </row>
    <row r="177" spans="1:27" ht="7.5" customHeight="1">
      <c r="A177" s="241"/>
      <c r="B177" s="242"/>
      <c r="C177" s="242"/>
      <c r="D177" s="242"/>
      <c r="E177" s="247"/>
      <c r="F177" s="248"/>
      <c r="G177" s="362"/>
      <c r="H177" s="362"/>
      <c r="I177" s="362"/>
      <c r="J177" s="362"/>
      <c r="K177" s="248"/>
      <c r="L177" s="248"/>
      <c r="M177" s="251"/>
      <c r="N177" s="251"/>
      <c r="O177" s="251"/>
      <c r="P177" s="251"/>
      <c r="Q177" s="248"/>
      <c r="R177" s="249"/>
      <c r="S177" s="221"/>
      <c r="T177" s="76"/>
      <c r="U177" s="46"/>
      <c r="V177" s="46"/>
      <c r="W177" s="46"/>
      <c r="X177" s="46"/>
      <c r="Y177" s="46"/>
      <c r="Z177" s="46"/>
      <c r="AA177" s="49"/>
    </row>
    <row r="178" spans="1:27" ht="22.5" customHeight="1">
      <c r="A178" s="55" t="s">
        <v>474</v>
      </c>
      <c r="B178" s="54"/>
      <c r="C178" s="243"/>
      <c r="D178" s="243"/>
      <c r="E178" s="260"/>
      <c r="F178" s="250"/>
      <c r="G178" s="250"/>
      <c r="H178" s="250"/>
      <c r="I178" s="250"/>
      <c r="J178" s="250"/>
      <c r="K178" s="250"/>
      <c r="L178" s="250"/>
      <c r="M178" s="250"/>
      <c r="N178" s="250"/>
      <c r="O178" s="250"/>
      <c r="P178" s="250"/>
      <c r="Q178" s="250"/>
      <c r="R178" s="230"/>
      <c r="S178" s="221"/>
      <c r="T178" s="76"/>
      <c r="U178" s="46"/>
      <c r="V178" s="46"/>
      <c r="W178" s="46"/>
      <c r="X178" s="46"/>
      <c r="Y178" s="46"/>
      <c r="Z178" s="46"/>
      <c r="AA178" s="49"/>
    </row>
    <row r="179" spans="1:27" ht="7.5" customHeight="1">
      <c r="A179" s="55"/>
      <c r="B179" s="54"/>
      <c r="C179" s="243"/>
      <c r="D179" s="243"/>
      <c r="E179" s="260"/>
      <c r="F179" s="250"/>
      <c r="G179" s="250"/>
      <c r="H179" s="250"/>
      <c r="I179" s="250"/>
      <c r="J179" s="250"/>
      <c r="K179" s="250"/>
      <c r="L179" s="250"/>
      <c r="M179" s="250"/>
      <c r="N179" s="250"/>
      <c r="O179" s="250"/>
      <c r="P179" s="250"/>
      <c r="Q179" s="250"/>
      <c r="R179" s="230"/>
      <c r="S179" s="221"/>
      <c r="T179" s="76"/>
      <c r="U179" s="46"/>
      <c r="V179" s="46"/>
      <c r="W179" s="46"/>
      <c r="X179" s="46"/>
      <c r="Y179" s="46"/>
      <c r="Z179" s="46"/>
      <c r="AA179" s="49"/>
    </row>
    <row r="180" spans="1:27" ht="22.5" customHeight="1">
      <c r="A180" s="55"/>
      <c r="B180" s="54"/>
      <c r="C180" s="243"/>
      <c r="D180" s="243"/>
      <c r="E180" s="260"/>
      <c r="F180" s="250"/>
      <c r="G180" s="563"/>
      <c r="H180" s="564"/>
      <c r="I180" s="564"/>
      <c r="J180" s="565"/>
      <c r="K180" s="250"/>
      <c r="L180" s="250"/>
      <c r="M180" s="250"/>
      <c r="N180" s="250"/>
      <c r="O180" s="250"/>
      <c r="P180" s="250"/>
      <c r="Q180" s="250"/>
      <c r="R180" s="230"/>
      <c r="S180" s="221"/>
      <c r="T180" s="76"/>
      <c r="U180" s="46"/>
      <c r="V180" s="46"/>
      <c r="W180" s="46"/>
      <c r="X180" s="46"/>
      <c r="Y180" s="46"/>
      <c r="Z180" s="46"/>
      <c r="AA180" s="49"/>
    </row>
    <row r="181" spans="1:27" ht="7.5" customHeight="1">
      <c r="A181" s="148"/>
      <c r="B181" s="149"/>
      <c r="C181" s="245"/>
      <c r="D181" s="245"/>
      <c r="E181" s="259"/>
      <c r="F181" s="232"/>
      <c r="G181" s="361"/>
      <c r="H181" s="361"/>
      <c r="I181" s="361"/>
      <c r="J181" s="361"/>
      <c r="K181" s="232"/>
      <c r="L181" s="232"/>
      <c r="M181" s="252"/>
      <c r="N181" s="252"/>
      <c r="O181" s="252"/>
      <c r="P181" s="252"/>
      <c r="Q181" s="252"/>
      <c r="R181" s="233"/>
      <c r="S181" s="221"/>
      <c r="T181" s="76"/>
      <c r="U181" s="46"/>
      <c r="V181" s="46"/>
      <c r="W181" s="46"/>
      <c r="X181" s="46"/>
      <c r="Y181" s="46"/>
      <c r="Z181" s="46"/>
      <c r="AA181" s="49"/>
    </row>
    <row r="182" spans="1:27" ht="7.5" customHeight="1">
      <c r="A182" s="55"/>
      <c r="B182" s="54"/>
      <c r="C182" s="243"/>
      <c r="D182" s="243"/>
      <c r="E182" s="260"/>
      <c r="F182" s="229"/>
      <c r="G182" s="360"/>
      <c r="H182" s="360"/>
      <c r="I182" s="360"/>
      <c r="J182" s="360"/>
      <c r="K182" s="229"/>
      <c r="L182" s="229"/>
      <c r="M182" s="250"/>
      <c r="N182" s="250"/>
      <c r="O182" s="250"/>
      <c r="P182" s="250"/>
      <c r="Q182" s="250"/>
      <c r="R182" s="230"/>
      <c r="S182" s="221"/>
      <c r="T182" s="76"/>
      <c r="U182" s="46"/>
      <c r="V182" s="46"/>
      <c r="W182" s="46"/>
      <c r="X182" s="46"/>
      <c r="Y182" s="46"/>
      <c r="Z182" s="46"/>
      <c r="AA182" s="49"/>
    </row>
    <row r="183" spans="1:27" ht="22.5" customHeight="1">
      <c r="A183" s="55" t="s">
        <v>475</v>
      </c>
      <c r="B183" s="243"/>
      <c r="C183" s="243"/>
      <c r="D183" s="243"/>
      <c r="E183" s="260"/>
      <c r="F183" s="250"/>
      <c r="G183" s="250"/>
      <c r="H183" s="250"/>
      <c r="I183" s="250"/>
      <c r="J183" s="250"/>
      <c r="K183" s="250"/>
      <c r="L183" s="250"/>
      <c r="M183" s="250"/>
      <c r="N183" s="250"/>
      <c r="O183" s="250"/>
      <c r="P183" s="250"/>
      <c r="Q183" s="250"/>
      <c r="R183" s="230"/>
      <c r="S183" s="221"/>
      <c r="T183" s="76"/>
      <c r="U183" s="46"/>
      <c r="V183" s="46"/>
      <c r="W183" s="46"/>
      <c r="X183" s="46"/>
      <c r="Y183" s="46"/>
      <c r="Z183" s="46"/>
      <c r="AA183" s="49"/>
    </row>
    <row r="184" spans="1:27" ht="7.5" customHeight="1">
      <c r="A184" s="55"/>
      <c r="B184" s="243"/>
      <c r="C184" s="243"/>
      <c r="D184" s="243"/>
      <c r="E184" s="260"/>
      <c r="F184" s="250"/>
      <c r="G184" s="250"/>
      <c r="H184" s="250"/>
      <c r="I184" s="250"/>
      <c r="J184" s="250"/>
      <c r="K184" s="250"/>
      <c r="L184" s="250"/>
      <c r="M184" s="250"/>
      <c r="N184" s="250"/>
      <c r="O184" s="250"/>
      <c r="P184" s="250"/>
      <c r="Q184" s="250"/>
      <c r="R184" s="230"/>
      <c r="S184" s="221"/>
      <c r="T184" s="76"/>
      <c r="U184" s="46"/>
      <c r="V184" s="46"/>
      <c r="W184" s="46"/>
      <c r="X184" s="46"/>
      <c r="Y184" s="46"/>
      <c r="Z184" s="46"/>
      <c r="AA184" s="49"/>
    </row>
    <row r="185" spans="1:27" ht="22.5" customHeight="1">
      <c r="A185" s="55"/>
      <c r="B185" s="54"/>
      <c r="C185" s="54"/>
      <c r="D185" s="54"/>
      <c r="E185" s="228"/>
      <c r="F185" s="229"/>
      <c r="G185" s="563"/>
      <c r="H185" s="564"/>
      <c r="I185" s="564"/>
      <c r="J185" s="565"/>
      <c r="K185" s="229"/>
      <c r="L185" s="229"/>
      <c r="M185" s="229"/>
      <c r="N185" s="229"/>
      <c r="O185" s="229"/>
      <c r="P185" s="250"/>
      <c r="Q185" s="229"/>
      <c r="R185" s="230"/>
      <c r="S185" s="221"/>
      <c r="T185" s="76"/>
      <c r="U185" s="46"/>
      <c r="V185" s="46"/>
      <c r="W185" s="46"/>
      <c r="X185" s="46"/>
      <c r="Y185" s="46"/>
      <c r="Z185" s="46"/>
      <c r="AA185" s="49"/>
    </row>
    <row r="186" spans="1:27" ht="7.5" customHeight="1">
      <c r="A186" s="55"/>
      <c r="B186" s="54"/>
      <c r="C186" s="54"/>
      <c r="D186" s="54"/>
      <c r="E186" s="228"/>
      <c r="F186" s="229"/>
      <c r="G186" s="360"/>
      <c r="H186" s="360"/>
      <c r="I186" s="360"/>
      <c r="J186" s="360"/>
      <c r="K186" s="229"/>
      <c r="L186" s="229"/>
      <c r="M186" s="229"/>
      <c r="N186" s="229"/>
      <c r="O186" s="229"/>
      <c r="P186" s="250"/>
      <c r="Q186" s="229"/>
      <c r="R186" s="230"/>
      <c r="S186" s="221"/>
      <c r="T186" s="76"/>
      <c r="U186" s="46"/>
      <c r="V186" s="46"/>
      <c r="W186" s="46"/>
      <c r="X186" s="46"/>
      <c r="Y186" s="46"/>
      <c r="Z186" s="46"/>
      <c r="AA186" s="49"/>
    </row>
    <row r="187" spans="1:27" ht="7.5" customHeight="1">
      <c r="A187" s="241"/>
      <c r="B187" s="242"/>
      <c r="C187" s="242"/>
      <c r="D187" s="242"/>
      <c r="E187" s="247"/>
      <c r="F187" s="248"/>
      <c r="G187" s="362"/>
      <c r="H187" s="362"/>
      <c r="I187" s="362"/>
      <c r="J187" s="362"/>
      <c r="K187" s="248"/>
      <c r="L187" s="248"/>
      <c r="M187" s="248"/>
      <c r="N187" s="248"/>
      <c r="O187" s="248"/>
      <c r="P187" s="251"/>
      <c r="Q187" s="248"/>
      <c r="R187" s="249"/>
      <c r="S187" s="221"/>
      <c r="T187" s="76"/>
      <c r="U187" s="46"/>
      <c r="V187" s="46"/>
      <c r="W187" s="46"/>
      <c r="X187" s="46"/>
      <c r="Y187" s="46"/>
      <c r="Z187" s="46"/>
      <c r="AA187" s="49"/>
    </row>
    <row r="188" spans="1:27" ht="22.5" customHeight="1">
      <c r="A188" s="55" t="s">
        <v>476</v>
      </c>
      <c r="B188" s="54"/>
      <c r="C188" s="54"/>
      <c r="D188" s="54"/>
      <c r="E188" s="228"/>
      <c r="F188" s="229"/>
      <c r="G188" s="229"/>
      <c r="H188" s="229"/>
      <c r="I188" s="229"/>
      <c r="J188" s="229"/>
      <c r="K188" s="229"/>
      <c r="L188" s="229"/>
      <c r="M188" s="229"/>
      <c r="N188" s="229"/>
      <c r="O188" s="250"/>
      <c r="P188" s="250"/>
      <c r="Q188" s="229"/>
      <c r="R188" s="230"/>
      <c r="S188" s="221"/>
      <c r="T188" s="76"/>
      <c r="U188" s="46"/>
      <c r="V188" s="46"/>
      <c r="W188" s="46"/>
      <c r="X188" s="46"/>
      <c r="Y188" s="46"/>
      <c r="Z188" s="46"/>
      <c r="AA188" s="49"/>
    </row>
    <row r="189" spans="1:27" ht="7.5" customHeight="1">
      <c r="A189" s="55"/>
      <c r="B189" s="54"/>
      <c r="C189" s="54"/>
      <c r="D189" s="54"/>
      <c r="E189" s="228"/>
      <c r="F189" s="229"/>
      <c r="G189" s="229"/>
      <c r="H189" s="229"/>
      <c r="I189" s="229"/>
      <c r="J189" s="229"/>
      <c r="K189" s="229"/>
      <c r="L189" s="229"/>
      <c r="M189" s="229"/>
      <c r="N189" s="229"/>
      <c r="O189" s="250"/>
      <c r="P189" s="250"/>
      <c r="Q189" s="229"/>
      <c r="R189" s="230"/>
      <c r="S189" s="221"/>
      <c r="T189" s="76"/>
      <c r="U189" s="46"/>
      <c r="V189" s="46"/>
      <c r="W189" s="46"/>
      <c r="X189" s="46"/>
      <c r="Y189" s="46"/>
      <c r="Z189" s="46"/>
      <c r="AA189" s="49"/>
    </row>
    <row r="190" spans="1:27" ht="22.5" customHeight="1">
      <c r="A190" s="55"/>
      <c r="B190" s="54"/>
      <c r="C190" s="54"/>
      <c r="D190" s="54"/>
      <c r="E190" s="228"/>
      <c r="F190" s="229"/>
      <c r="G190" s="229"/>
      <c r="H190" s="229"/>
      <c r="I190" s="229"/>
      <c r="J190" s="229"/>
      <c r="K190" s="229"/>
      <c r="L190" s="229"/>
      <c r="M190" s="229"/>
      <c r="N190" s="229"/>
      <c r="O190" s="250"/>
      <c r="P190" s="250"/>
      <c r="Q190" s="229"/>
      <c r="R190" s="230"/>
      <c r="S190" s="221"/>
      <c r="T190" s="76"/>
      <c r="U190" s="46"/>
      <c r="V190" s="46"/>
      <c r="W190" s="46"/>
      <c r="X190" s="46"/>
      <c r="Y190" s="46"/>
      <c r="Z190" s="46"/>
      <c r="AA190" s="49"/>
    </row>
    <row r="191" spans="1:27" ht="7.5" customHeight="1">
      <c r="A191" s="55"/>
      <c r="B191" s="54"/>
      <c r="C191" s="54"/>
      <c r="D191" s="54"/>
      <c r="E191" s="228"/>
      <c r="F191" s="229"/>
      <c r="G191" s="229"/>
      <c r="H191" s="229"/>
      <c r="I191" s="229"/>
      <c r="J191" s="229"/>
      <c r="K191" s="229"/>
      <c r="L191" s="229"/>
      <c r="M191" s="229"/>
      <c r="N191" s="229"/>
      <c r="O191" s="250"/>
      <c r="P191" s="250"/>
      <c r="Q191" s="229"/>
      <c r="R191" s="230"/>
      <c r="S191" s="221"/>
      <c r="T191" s="76"/>
      <c r="U191" s="46"/>
      <c r="V191" s="46"/>
      <c r="W191" s="46"/>
      <c r="X191" s="46"/>
      <c r="Y191" s="46"/>
      <c r="Z191" s="46"/>
      <c r="AA191" s="49"/>
    </row>
    <row r="192" spans="1:27" ht="22.5" customHeight="1">
      <c r="A192" s="55"/>
      <c r="B192" s="54"/>
      <c r="C192" s="54"/>
      <c r="D192" s="54"/>
      <c r="E192" s="228"/>
      <c r="F192" s="229"/>
      <c r="G192" s="563"/>
      <c r="H192" s="564"/>
      <c r="I192" s="564"/>
      <c r="J192" s="565"/>
      <c r="K192" s="229"/>
      <c r="L192" s="229"/>
      <c r="M192" s="229"/>
      <c r="N192" s="229"/>
      <c r="O192" s="250"/>
      <c r="P192" s="229"/>
      <c r="Q192" s="229"/>
      <c r="R192" s="230"/>
      <c r="S192" s="221"/>
      <c r="T192" s="76"/>
      <c r="U192" s="46"/>
      <c r="V192" s="46"/>
      <c r="W192" s="46"/>
      <c r="X192" s="46"/>
      <c r="Y192" s="46"/>
      <c r="Z192" s="46"/>
      <c r="AA192" s="49"/>
    </row>
    <row r="193" spans="1:27" ht="7.5" customHeight="1">
      <c r="A193" s="148"/>
      <c r="B193" s="149"/>
      <c r="C193" s="149"/>
      <c r="D193" s="149"/>
      <c r="E193" s="231"/>
      <c r="F193" s="232"/>
      <c r="G193" s="361"/>
      <c r="H193" s="361"/>
      <c r="I193" s="361"/>
      <c r="J193" s="361"/>
      <c r="K193" s="232"/>
      <c r="L193" s="232"/>
      <c r="M193" s="232"/>
      <c r="N193" s="232"/>
      <c r="O193" s="252"/>
      <c r="P193" s="232"/>
      <c r="Q193" s="232"/>
      <c r="R193" s="233"/>
      <c r="S193" s="221"/>
      <c r="T193" s="76"/>
      <c r="U193" s="46"/>
      <c r="V193" s="46"/>
      <c r="W193" s="46"/>
      <c r="X193" s="46"/>
      <c r="Y193" s="46"/>
      <c r="Z193" s="46"/>
      <c r="AA193" s="49"/>
    </row>
    <row r="194" spans="1:27" ht="7.5" customHeight="1">
      <c r="A194" s="55"/>
      <c r="B194" s="54"/>
      <c r="C194" s="54"/>
      <c r="D194" s="54"/>
      <c r="E194" s="228"/>
      <c r="F194" s="229"/>
      <c r="G194" s="360"/>
      <c r="H194" s="360"/>
      <c r="I194" s="360"/>
      <c r="J194" s="360"/>
      <c r="K194" s="229"/>
      <c r="L194" s="229"/>
      <c r="M194" s="229"/>
      <c r="N194" s="229"/>
      <c r="O194" s="250"/>
      <c r="P194" s="229"/>
      <c r="Q194" s="229"/>
      <c r="R194" s="230"/>
      <c r="S194" s="221"/>
      <c r="T194" s="76"/>
      <c r="U194" s="46"/>
      <c r="V194" s="46"/>
      <c r="W194" s="46"/>
      <c r="X194" s="46"/>
      <c r="Y194" s="46"/>
      <c r="Z194" s="46"/>
      <c r="AA194" s="49"/>
    </row>
    <row r="195" spans="1:27" ht="22.5" customHeight="1">
      <c r="A195" s="55" t="s">
        <v>477</v>
      </c>
      <c r="B195" s="54"/>
      <c r="C195" s="54"/>
      <c r="D195" s="54"/>
      <c r="E195" s="228"/>
      <c r="F195" s="229"/>
      <c r="G195" s="229"/>
      <c r="H195" s="229"/>
      <c r="I195" s="229"/>
      <c r="J195" s="229"/>
      <c r="K195" s="229"/>
      <c r="L195" s="229"/>
      <c r="M195" s="250"/>
      <c r="N195" s="229"/>
      <c r="O195" s="250"/>
      <c r="P195" s="229"/>
      <c r="Q195" s="229"/>
      <c r="R195" s="230"/>
      <c r="S195" s="221"/>
      <c r="T195" s="76"/>
      <c r="U195" s="46"/>
      <c r="V195" s="46"/>
      <c r="W195" s="46"/>
      <c r="X195" s="46"/>
      <c r="Y195" s="46"/>
      <c r="Z195" s="46"/>
      <c r="AA195" s="49"/>
    </row>
    <row r="196" spans="1:27" ht="7.5" customHeight="1">
      <c r="A196" s="55"/>
      <c r="B196" s="54"/>
      <c r="C196" s="54"/>
      <c r="D196" s="54"/>
      <c r="E196" s="228"/>
      <c r="F196" s="229"/>
      <c r="G196" s="229"/>
      <c r="H196" s="229"/>
      <c r="I196" s="229"/>
      <c r="J196" s="229"/>
      <c r="K196" s="229"/>
      <c r="L196" s="229"/>
      <c r="M196" s="250"/>
      <c r="N196" s="229"/>
      <c r="O196" s="250"/>
      <c r="P196" s="229"/>
      <c r="Q196" s="229"/>
      <c r="R196" s="230"/>
      <c r="S196" s="221"/>
      <c r="T196" s="76"/>
      <c r="U196" s="46"/>
      <c r="V196" s="46"/>
      <c r="W196" s="46"/>
      <c r="X196" s="46"/>
      <c r="Y196" s="46"/>
      <c r="Z196" s="46"/>
      <c r="AA196" s="49"/>
    </row>
    <row r="197" spans="1:27" ht="22.5" customHeight="1">
      <c r="A197" s="55"/>
      <c r="B197" s="54"/>
      <c r="C197" s="54"/>
      <c r="D197" s="54"/>
      <c r="E197" s="228"/>
      <c r="F197" s="229"/>
      <c r="G197" s="563"/>
      <c r="H197" s="564"/>
      <c r="I197" s="564"/>
      <c r="J197" s="565"/>
      <c r="K197" s="229"/>
      <c r="L197" s="229"/>
      <c r="M197" s="250"/>
      <c r="N197" s="229"/>
      <c r="O197" s="250"/>
      <c r="P197" s="250"/>
      <c r="Q197" s="229"/>
      <c r="R197" s="230"/>
      <c r="S197" s="221"/>
      <c r="T197" s="76"/>
      <c r="U197" s="46"/>
      <c r="V197" s="46"/>
      <c r="W197" s="46"/>
      <c r="X197" s="46"/>
      <c r="Y197" s="46"/>
      <c r="Z197" s="46"/>
      <c r="AA197" s="49"/>
    </row>
    <row r="198" spans="1:27" ht="7.5" customHeight="1">
      <c r="A198" s="55"/>
      <c r="B198" s="54"/>
      <c r="C198" s="54"/>
      <c r="D198" s="54"/>
      <c r="E198" s="228"/>
      <c r="F198" s="229"/>
      <c r="G198" s="360"/>
      <c r="H198" s="360"/>
      <c r="I198" s="360"/>
      <c r="J198" s="360"/>
      <c r="K198" s="229"/>
      <c r="L198" s="229"/>
      <c r="M198" s="250"/>
      <c r="N198" s="229"/>
      <c r="O198" s="250"/>
      <c r="P198" s="250"/>
      <c r="Q198" s="229"/>
      <c r="R198" s="230"/>
      <c r="S198" s="221"/>
      <c r="T198" s="76"/>
      <c r="U198" s="46"/>
      <c r="V198" s="46"/>
      <c r="W198" s="46"/>
      <c r="X198" s="46"/>
      <c r="Y198" s="46"/>
      <c r="Z198" s="46"/>
      <c r="AA198" s="49"/>
    </row>
    <row r="199" spans="1:27" ht="7.5" customHeight="1">
      <c r="A199" s="241"/>
      <c r="B199" s="242"/>
      <c r="C199" s="242"/>
      <c r="D199" s="242"/>
      <c r="E199" s="247"/>
      <c r="F199" s="248"/>
      <c r="G199" s="362"/>
      <c r="H199" s="362"/>
      <c r="I199" s="362"/>
      <c r="J199" s="362"/>
      <c r="K199" s="248"/>
      <c r="L199" s="248"/>
      <c r="M199" s="251"/>
      <c r="N199" s="248"/>
      <c r="O199" s="251"/>
      <c r="P199" s="251"/>
      <c r="Q199" s="248"/>
      <c r="R199" s="249"/>
      <c r="S199" s="221"/>
      <c r="T199" s="76"/>
      <c r="U199" s="46"/>
      <c r="V199" s="46"/>
      <c r="W199" s="46"/>
      <c r="X199" s="46"/>
      <c r="Y199" s="46"/>
      <c r="Z199" s="46"/>
      <c r="AA199" s="49"/>
    </row>
    <row r="200" spans="1:27" ht="22.5" customHeight="1">
      <c r="A200" s="55" t="s">
        <v>478</v>
      </c>
      <c r="B200" s="54"/>
      <c r="C200" s="54"/>
      <c r="D200" s="54"/>
      <c r="E200" s="228"/>
      <c r="F200" s="229"/>
      <c r="G200" s="229"/>
      <c r="H200" s="229"/>
      <c r="I200" s="229"/>
      <c r="J200" s="229"/>
      <c r="K200" s="229"/>
      <c r="L200" s="229"/>
      <c r="M200" s="250"/>
      <c r="N200" s="250"/>
      <c r="O200" s="250"/>
      <c r="P200" s="250"/>
      <c r="Q200" s="229"/>
      <c r="R200" s="230"/>
      <c r="S200" s="221"/>
      <c r="T200" s="76"/>
      <c r="U200" s="46"/>
      <c r="V200" s="46"/>
      <c r="W200" s="46"/>
      <c r="X200" s="46"/>
      <c r="Y200" s="46"/>
      <c r="Z200" s="46"/>
      <c r="AA200" s="49"/>
    </row>
    <row r="201" spans="1:27" ht="7.5" customHeight="1">
      <c r="A201" s="55"/>
      <c r="B201" s="54"/>
      <c r="C201" s="54"/>
      <c r="D201" s="54"/>
      <c r="E201" s="228"/>
      <c r="F201" s="229"/>
      <c r="G201" s="229"/>
      <c r="H201" s="229"/>
      <c r="I201" s="229"/>
      <c r="J201" s="229"/>
      <c r="K201" s="229"/>
      <c r="L201" s="229"/>
      <c r="M201" s="250"/>
      <c r="N201" s="250"/>
      <c r="O201" s="250"/>
      <c r="P201" s="250"/>
      <c r="Q201" s="229"/>
      <c r="R201" s="230"/>
      <c r="S201" s="221"/>
      <c r="T201" s="76"/>
      <c r="U201" s="46"/>
      <c r="V201" s="46"/>
      <c r="W201" s="46"/>
      <c r="X201" s="46"/>
      <c r="Y201" s="46"/>
      <c r="Z201" s="46"/>
      <c r="AA201" s="49"/>
    </row>
    <row r="202" spans="1:27" ht="22.5" customHeight="1">
      <c r="A202" s="55"/>
      <c r="B202" s="54"/>
      <c r="C202" s="54"/>
      <c r="D202" s="54"/>
      <c r="E202" s="228"/>
      <c r="F202" s="229"/>
      <c r="G202" s="563"/>
      <c r="H202" s="564"/>
      <c r="I202" s="564"/>
      <c r="J202" s="565"/>
      <c r="K202" s="229"/>
      <c r="L202" s="229"/>
      <c r="M202" s="250"/>
      <c r="N202" s="250"/>
      <c r="O202" s="229"/>
      <c r="P202" s="250"/>
      <c r="Q202" s="229"/>
      <c r="R202" s="230"/>
      <c r="S202" s="221"/>
      <c r="T202" s="76"/>
      <c r="U202" s="46"/>
      <c r="V202" s="46"/>
      <c r="W202" s="46"/>
      <c r="X202" s="46"/>
      <c r="Y202" s="46"/>
      <c r="Z202" s="46"/>
      <c r="AA202" s="49"/>
    </row>
    <row r="203" spans="1:27" ht="7.5" customHeight="1">
      <c r="A203" s="148"/>
      <c r="B203" s="149"/>
      <c r="C203" s="149"/>
      <c r="D203" s="149"/>
      <c r="E203" s="231"/>
      <c r="F203" s="232"/>
      <c r="G203" s="361"/>
      <c r="H203" s="361"/>
      <c r="I203" s="361"/>
      <c r="J203" s="361"/>
      <c r="K203" s="232"/>
      <c r="L203" s="232"/>
      <c r="M203" s="252"/>
      <c r="N203" s="252"/>
      <c r="O203" s="232"/>
      <c r="P203" s="252"/>
      <c r="Q203" s="232"/>
      <c r="R203" s="233"/>
      <c r="S203" s="221"/>
      <c r="T203" s="76"/>
      <c r="U203" s="46"/>
      <c r="V203" s="46"/>
      <c r="W203" s="46"/>
      <c r="X203" s="46"/>
      <c r="Y203" s="46"/>
      <c r="Z203" s="46"/>
      <c r="AA203" s="49"/>
    </row>
    <row r="204" spans="1:27" ht="7.5" customHeight="1">
      <c r="A204" s="55"/>
      <c r="B204" s="54"/>
      <c r="C204" s="54"/>
      <c r="D204" s="54"/>
      <c r="E204" s="228"/>
      <c r="F204" s="229"/>
      <c r="G204" s="360"/>
      <c r="H204" s="360"/>
      <c r="I204" s="360"/>
      <c r="J204" s="360"/>
      <c r="K204" s="229"/>
      <c r="L204" s="229"/>
      <c r="M204" s="250"/>
      <c r="N204" s="250"/>
      <c r="O204" s="229"/>
      <c r="P204" s="250"/>
      <c r="Q204" s="229"/>
      <c r="R204" s="230"/>
      <c r="S204" s="221"/>
      <c r="T204" s="76"/>
      <c r="U204" s="46"/>
      <c r="V204" s="46"/>
      <c r="W204" s="46"/>
      <c r="X204" s="46"/>
      <c r="Y204" s="46"/>
      <c r="Z204" s="46"/>
      <c r="AA204" s="49"/>
    </row>
    <row r="205" spans="1:27" ht="22.5" customHeight="1">
      <c r="A205" s="55" t="s">
        <v>479</v>
      </c>
      <c r="B205" s="54"/>
      <c r="C205" s="54"/>
      <c r="D205" s="54"/>
      <c r="E205" s="228"/>
      <c r="F205" s="229"/>
      <c r="G205" s="229"/>
      <c r="H205" s="229"/>
      <c r="I205" s="229"/>
      <c r="J205" s="229"/>
      <c r="K205" s="229"/>
      <c r="L205" s="229"/>
      <c r="M205" s="229"/>
      <c r="N205" s="229"/>
      <c r="O205" s="229"/>
      <c r="P205" s="229"/>
      <c r="Q205" s="229"/>
      <c r="R205" s="261"/>
      <c r="S205" s="221"/>
      <c r="T205" s="76"/>
      <c r="U205" s="96"/>
      <c r="V205" s="46"/>
      <c r="W205" s="46"/>
      <c r="X205" s="46"/>
      <c r="Y205" s="46"/>
      <c r="Z205" s="46"/>
      <c r="AA205" s="49"/>
    </row>
    <row r="206" spans="1:27" ht="7.5" customHeight="1">
      <c r="A206" s="55"/>
      <c r="B206" s="54"/>
      <c r="C206" s="54"/>
      <c r="D206" s="54"/>
      <c r="E206" s="228"/>
      <c r="F206" s="229"/>
      <c r="G206" s="229"/>
      <c r="H206" s="229"/>
      <c r="I206" s="229"/>
      <c r="J206" s="229"/>
      <c r="K206" s="229"/>
      <c r="L206" s="229"/>
      <c r="M206" s="229"/>
      <c r="N206" s="229"/>
      <c r="O206" s="229"/>
      <c r="P206" s="229"/>
      <c r="Q206" s="229"/>
      <c r="R206" s="261"/>
      <c r="S206" s="221"/>
      <c r="T206" s="76"/>
      <c r="U206" s="96"/>
      <c r="V206" s="46"/>
      <c r="W206" s="46"/>
      <c r="X206" s="46"/>
      <c r="Y206" s="46"/>
      <c r="Z206" s="46"/>
      <c r="AA206" s="49"/>
    </row>
    <row r="207" spans="1:27" ht="22.5" customHeight="1">
      <c r="A207" s="55"/>
      <c r="B207" s="54"/>
      <c r="C207" s="54"/>
      <c r="D207" s="54"/>
      <c r="E207" s="228"/>
      <c r="F207" s="229"/>
      <c r="G207" s="563"/>
      <c r="H207" s="564"/>
      <c r="I207" s="564"/>
      <c r="J207" s="565"/>
      <c r="K207" s="229"/>
      <c r="L207" s="229"/>
      <c r="M207" s="229"/>
      <c r="N207" s="229"/>
      <c r="O207" s="229"/>
      <c r="P207" s="229"/>
      <c r="Q207" s="229"/>
      <c r="R207" s="261"/>
      <c r="S207" s="221"/>
      <c r="T207" s="76"/>
      <c r="U207" s="96"/>
      <c r="V207" s="46"/>
      <c r="W207" s="46"/>
      <c r="X207" s="46"/>
      <c r="Y207" s="46"/>
      <c r="Z207" s="46"/>
      <c r="AA207" s="49"/>
    </row>
    <row r="208" spans="1:27" ht="7.5" customHeight="1">
      <c r="A208" s="55"/>
      <c r="B208" s="54"/>
      <c r="C208" s="54"/>
      <c r="D208" s="54"/>
      <c r="E208" s="228"/>
      <c r="F208" s="229"/>
      <c r="G208" s="360"/>
      <c r="H208" s="360"/>
      <c r="I208" s="360"/>
      <c r="J208" s="360"/>
      <c r="K208" s="229"/>
      <c r="L208" s="229"/>
      <c r="M208" s="229"/>
      <c r="N208" s="229"/>
      <c r="O208" s="229"/>
      <c r="P208" s="229"/>
      <c r="Q208" s="229"/>
      <c r="R208" s="261"/>
      <c r="S208" s="221"/>
      <c r="T208" s="76"/>
      <c r="U208" s="96"/>
      <c r="V208" s="46"/>
      <c r="W208" s="46"/>
      <c r="X208" s="46"/>
      <c r="Y208" s="46"/>
      <c r="Z208" s="46"/>
      <c r="AA208" s="49"/>
    </row>
    <row r="209" spans="1:27" ht="7.5" customHeight="1">
      <c r="A209" s="241"/>
      <c r="B209" s="242"/>
      <c r="C209" s="242"/>
      <c r="D209" s="242"/>
      <c r="E209" s="247"/>
      <c r="F209" s="248"/>
      <c r="G209" s="362"/>
      <c r="H209" s="362"/>
      <c r="I209" s="362"/>
      <c r="J209" s="362"/>
      <c r="K209" s="248"/>
      <c r="L209" s="248"/>
      <c r="M209" s="248"/>
      <c r="N209" s="248"/>
      <c r="O209" s="248"/>
      <c r="P209" s="248"/>
      <c r="Q209" s="248"/>
      <c r="R209" s="262"/>
      <c r="S209" s="221"/>
      <c r="T209" s="76"/>
      <c r="U209" s="96"/>
      <c r="V209" s="46"/>
      <c r="W209" s="46"/>
      <c r="X209" s="46"/>
      <c r="Y209" s="46"/>
      <c r="Z209" s="46"/>
      <c r="AA209" s="49"/>
    </row>
    <row r="210" spans="1:27" ht="22.5" customHeight="1">
      <c r="A210" s="53" t="s">
        <v>480</v>
      </c>
      <c r="B210" s="54"/>
      <c r="C210" s="54"/>
      <c r="D210" s="54"/>
      <c r="E210" s="228"/>
      <c r="F210" s="229"/>
      <c r="G210" s="229"/>
      <c r="H210" s="229"/>
      <c r="I210" s="229"/>
      <c r="J210" s="229"/>
      <c r="K210" s="229"/>
      <c r="L210" s="229"/>
      <c r="M210" s="250"/>
      <c r="N210" s="250"/>
      <c r="O210" s="229"/>
      <c r="P210" s="229"/>
      <c r="Q210" s="229"/>
      <c r="R210" s="261"/>
      <c r="S210" s="221"/>
      <c r="T210" s="76"/>
      <c r="U210" s="46"/>
      <c r="V210" s="46"/>
      <c r="W210" s="46"/>
      <c r="X210" s="46"/>
      <c r="Y210" s="46"/>
      <c r="Z210" s="46"/>
      <c r="AA210" s="49"/>
    </row>
    <row r="211" spans="1:27" ht="7.5" customHeight="1">
      <c r="A211" s="55"/>
      <c r="B211" s="54"/>
      <c r="C211" s="54"/>
      <c r="D211" s="54"/>
      <c r="E211" s="228"/>
      <c r="F211" s="229"/>
      <c r="G211" s="229"/>
      <c r="H211" s="229"/>
      <c r="I211" s="229"/>
      <c r="J211" s="229"/>
      <c r="K211" s="229"/>
      <c r="L211" s="229"/>
      <c r="M211" s="250"/>
      <c r="N211" s="250"/>
      <c r="O211" s="229"/>
      <c r="P211" s="229"/>
      <c r="Q211" s="229"/>
      <c r="R211" s="261"/>
      <c r="S211" s="221"/>
      <c r="T211" s="76"/>
      <c r="U211" s="46"/>
      <c r="V211" s="46"/>
      <c r="W211" s="46"/>
      <c r="X211" s="46"/>
      <c r="Y211" s="46"/>
      <c r="Z211" s="46"/>
      <c r="AA211" s="49"/>
    </row>
    <row r="212" spans="1:27" ht="22.5" customHeight="1">
      <c r="A212" s="55"/>
      <c r="B212" s="54"/>
      <c r="C212" s="54"/>
      <c r="D212" s="54"/>
      <c r="E212" s="228"/>
      <c r="F212" s="229"/>
      <c r="G212" s="563"/>
      <c r="H212" s="564"/>
      <c r="I212" s="564"/>
      <c r="J212" s="565"/>
      <c r="K212" s="229"/>
      <c r="L212" s="229"/>
      <c r="M212" s="250"/>
      <c r="N212" s="250"/>
      <c r="O212" s="229"/>
      <c r="P212" s="229"/>
      <c r="Q212" s="250"/>
      <c r="R212" s="261"/>
      <c r="S212" s="221"/>
      <c r="T212" s="76"/>
      <c r="U212" s="46"/>
      <c r="V212" s="46"/>
      <c r="W212" s="46"/>
      <c r="X212" s="46"/>
      <c r="Y212" s="46"/>
      <c r="Z212" s="46"/>
      <c r="AA212" s="49"/>
    </row>
    <row r="213" spans="1:27" ht="7.5" customHeight="1">
      <c r="A213" s="148"/>
      <c r="B213" s="149"/>
      <c r="C213" s="149"/>
      <c r="D213" s="149"/>
      <c r="E213" s="231"/>
      <c r="F213" s="232"/>
      <c r="G213" s="361"/>
      <c r="H213" s="361"/>
      <c r="I213" s="361"/>
      <c r="J213" s="361"/>
      <c r="K213" s="232"/>
      <c r="L213" s="232"/>
      <c r="M213" s="252"/>
      <c r="N213" s="252"/>
      <c r="O213" s="232"/>
      <c r="P213" s="232"/>
      <c r="Q213" s="252"/>
      <c r="R213" s="258"/>
      <c r="S213" s="221"/>
      <c r="T213" s="76"/>
      <c r="U213" s="46"/>
      <c r="V213" s="46"/>
      <c r="W213" s="46"/>
      <c r="X213" s="46"/>
      <c r="Y213" s="46"/>
      <c r="Z213" s="46"/>
      <c r="AA213" s="49"/>
    </row>
    <row r="214" spans="1:27" ht="7.5" customHeight="1">
      <c r="A214" s="55"/>
      <c r="B214" s="54"/>
      <c r="C214" s="54"/>
      <c r="D214" s="54"/>
      <c r="E214" s="228"/>
      <c r="F214" s="229"/>
      <c r="G214" s="360"/>
      <c r="H214" s="360"/>
      <c r="I214" s="360"/>
      <c r="J214" s="360"/>
      <c r="K214" s="229"/>
      <c r="L214" s="229"/>
      <c r="M214" s="250"/>
      <c r="N214" s="250"/>
      <c r="O214" s="229"/>
      <c r="P214" s="229"/>
      <c r="Q214" s="250"/>
      <c r="R214" s="261"/>
      <c r="S214" s="221"/>
      <c r="T214" s="76"/>
      <c r="U214" s="46"/>
      <c r="V214" s="46"/>
      <c r="W214" s="46"/>
      <c r="X214" s="46"/>
      <c r="Y214" s="46"/>
      <c r="Z214" s="46"/>
      <c r="AA214" s="49"/>
    </row>
    <row r="215" spans="1:27" ht="22.5" customHeight="1">
      <c r="A215" s="53" t="s">
        <v>481</v>
      </c>
      <c r="B215" s="54"/>
      <c r="C215" s="54"/>
      <c r="D215" s="54"/>
      <c r="E215" s="228"/>
      <c r="F215" s="229"/>
      <c r="G215" s="229"/>
      <c r="H215" s="229"/>
      <c r="I215" s="229"/>
      <c r="J215" s="229"/>
      <c r="K215" s="229"/>
      <c r="L215" s="229"/>
      <c r="M215" s="250"/>
      <c r="N215" s="250"/>
      <c r="O215" s="229"/>
      <c r="P215" s="229"/>
      <c r="Q215" s="229"/>
      <c r="R215" s="230"/>
      <c r="S215" s="221"/>
      <c r="T215" s="76"/>
      <c r="U215" s="46"/>
      <c r="V215" s="46"/>
      <c r="W215" s="46"/>
      <c r="X215" s="46"/>
      <c r="Y215" s="46"/>
      <c r="Z215" s="46"/>
      <c r="AA215" s="49"/>
    </row>
    <row r="216" spans="1:27" ht="7.5" customHeight="1">
      <c r="A216" s="55"/>
      <c r="B216" s="54"/>
      <c r="C216" s="54"/>
      <c r="D216" s="54"/>
      <c r="E216" s="228"/>
      <c r="F216" s="229"/>
      <c r="G216" s="229"/>
      <c r="H216" s="229"/>
      <c r="I216" s="229"/>
      <c r="J216" s="229"/>
      <c r="K216" s="229"/>
      <c r="L216" s="229"/>
      <c r="M216" s="250"/>
      <c r="N216" s="250"/>
      <c r="O216" s="229"/>
      <c r="P216" s="229"/>
      <c r="Q216" s="229"/>
      <c r="R216" s="230"/>
      <c r="S216" s="221"/>
      <c r="T216" s="76"/>
      <c r="U216" s="46"/>
      <c r="V216" s="46"/>
      <c r="W216" s="46"/>
      <c r="X216" s="46"/>
      <c r="Y216" s="46"/>
      <c r="Z216" s="46"/>
      <c r="AA216" s="49"/>
    </row>
    <row r="217" spans="1:27" ht="22.5" customHeight="1">
      <c r="A217" s="55"/>
      <c r="B217" s="54"/>
      <c r="C217" s="54"/>
      <c r="D217" s="54"/>
      <c r="E217" s="228"/>
      <c r="F217" s="229"/>
      <c r="G217" s="563"/>
      <c r="H217" s="564"/>
      <c r="I217" s="564"/>
      <c r="J217" s="565"/>
      <c r="K217" s="229"/>
      <c r="L217" s="229"/>
      <c r="M217" s="250"/>
      <c r="N217" s="250"/>
      <c r="O217" s="229"/>
      <c r="P217" s="229"/>
      <c r="Q217" s="229"/>
      <c r="R217" s="230"/>
      <c r="S217" s="221"/>
      <c r="T217" s="76"/>
      <c r="U217" s="46"/>
      <c r="V217" s="46"/>
      <c r="W217" s="46"/>
      <c r="X217" s="46"/>
      <c r="Y217" s="46"/>
      <c r="Z217" s="46"/>
      <c r="AA217" s="49"/>
    </row>
    <row r="218" spans="1:27" ht="7.5" customHeight="1">
      <c r="A218" s="55"/>
      <c r="B218" s="54"/>
      <c r="C218" s="54"/>
      <c r="D218" s="54"/>
      <c r="E218" s="228"/>
      <c r="F218" s="229"/>
      <c r="G218" s="360"/>
      <c r="H218" s="360"/>
      <c r="I218" s="360"/>
      <c r="J218" s="360"/>
      <c r="K218" s="229"/>
      <c r="L218" s="229"/>
      <c r="M218" s="229"/>
      <c r="N218" s="229"/>
      <c r="O218" s="229"/>
      <c r="P218" s="229"/>
      <c r="Q218" s="229"/>
      <c r="R218" s="230"/>
      <c r="S218" s="221"/>
      <c r="T218" s="76"/>
      <c r="U218" s="46"/>
      <c r="V218" s="46"/>
      <c r="W218" s="46"/>
      <c r="X218" s="46"/>
      <c r="Y218" s="46"/>
      <c r="Z218" s="46"/>
      <c r="AA218" s="49"/>
    </row>
    <row r="219" spans="1:27" ht="7.5" customHeight="1">
      <c r="A219" s="241"/>
      <c r="B219" s="242"/>
      <c r="C219" s="242"/>
      <c r="D219" s="242"/>
      <c r="E219" s="247"/>
      <c r="F219" s="248"/>
      <c r="G219" s="362"/>
      <c r="H219" s="362"/>
      <c r="I219" s="362"/>
      <c r="J219" s="362"/>
      <c r="K219" s="248"/>
      <c r="L219" s="248"/>
      <c r="M219" s="251"/>
      <c r="N219" s="251"/>
      <c r="O219" s="248"/>
      <c r="P219" s="248"/>
      <c r="Q219" s="248"/>
      <c r="R219" s="249"/>
      <c r="S219" s="221"/>
      <c r="T219" s="76"/>
      <c r="U219" s="46"/>
      <c r="V219" s="46"/>
      <c r="W219" s="46"/>
      <c r="X219" s="46"/>
      <c r="Y219" s="46"/>
      <c r="Z219" s="46"/>
      <c r="AA219" s="49"/>
    </row>
    <row r="220" spans="1:27" ht="22.5" customHeight="1">
      <c r="A220" s="396" t="s">
        <v>482</v>
      </c>
      <c r="B220" s="54"/>
      <c r="C220" s="54"/>
      <c r="D220" s="54"/>
      <c r="E220" s="228"/>
      <c r="F220" s="229"/>
      <c r="G220" s="229"/>
      <c r="H220" s="229"/>
      <c r="I220" s="229"/>
      <c r="J220" s="229"/>
      <c r="K220" s="229"/>
      <c r="L220" s="229"/>
      <c r="M220" s="229"/>
      <c r="N220" s="250"/>
      <c r="O220" s="229"/>
      <c r="P220" s="229"/>
      <c r="Q220" s="229"/>
      <c r="R220" s="230"/>
      <c r="S220" s="221"/>
      <c r="T220" s="76"/>
      <c r="U220" s="46"/>
      <c r="V220" s="46"/>
      <c r="W220" s="46"/>
      <c r="X220" s="46"/>
      <c r="Y220" s="46"/>
      <c r="Z220" s="46"/>
      <c r="AA220" s="49"/>
    </row>
    <row r="221" spans="1:27" ht="7.5" customHeight="1">
      <c r="A221" s="55"/>
      <c r="B221" s="54"/>
      <c r="C221" s="54"/>
      <c r="D221" s="54"/>
      <c r="E221" s="228"/>
      <c r="F221" s="229"/>
      <c r="G221" s="229"/>
      <c r="H221" s="229"/>
      <c r="I221" s="229"/>
      <c r="J221" s="229"/>
      <c r="K221" s="229"/>
      <c r="L221" s="229"/>
      <c r="M221" s="229"/>
      <c r="N221" s="250"/>
      <c r="O221" s="229"/>
      <c r="P221" s="229"/>
      <c r="Q221" s="229"/>
      <c r="R221" s="230"/>
      <c r="S221" s="221"/>
      <c r="T221" s="76"/>
      <c r="U221" s="46"/>
      <c r="V221" s="46"/>
      <c r="W221" s="46"/>
      <c r="X221" s="46"/>
      <c r="Y221" s="46"/>
      <c r="Z221" s="46"/>
      <c r="AA221" s="49"/>
    </row>
    <row r="222" spans="1:27" ht="22.5" customHeight="1">
      <c r="A222" s="55"/>
      <c r="B222" s="54"/>
      <c r="C222" s="54"/>
      <c r="D222" s="54"/>
      <c r="E222" s="228"/>
      <c r="F222" s="229"/>
      <c r="G222" s="563"/>
      <c r="H222" s="564"/>
      <c r="I222" s="564"/>
      <c r="J222" s="565"/>
      <c r="K222" s="229"/>
      <c r="L222" s="229"/>
      <c r="M222" s="229"/>
      <c r="N222" s="229"/>
      <c r="O222" s="229"/>
      <c r="P222" s="229"/>
      <c r="Q222" s="229"/>
      <c r="R222" s="230"/>
      <c r="S222" s="221"/>
      <c r="T222" s="76"/>
      <c r="U222" s="46"/>
      <c r="V222" s="46"/>
      <c r="W222" s="46"/>
      <c r="X222" s="46"/>
      <c r="Y222" s="46"/>
      <c r="Z222" s="46"/>
      <c r="AA222" s="49"/>
    </row>
    <row r="223" spans="1:27" ht="7.5" customHeight="1">
      <c r="A223" s="148"/>
      <c r="B223" s="149"/>
      <c r="C223" s="149"/>
      <c r="D223" s="149"/>
      <c r="E223" s="231"/>
      <c r="F223" s="232"/>
      <c r="G223" s="361"/>
      <c r="H223" s="361"/>
      <c r="I223" s="361"/>
      <c r="J223" s="361"/>
      <c r="K223" s="232"/>
      <c r="L223" s="232"/>
      <c r="M223" s="232"/>
      <c r="N223" s="232"/>
      <c r="O223" s="232"/>
      <c r="P223" s="232"/>
      <c r="Q223" s="232"/>
      <c r="R223" s="233"/>
      <c r="S223" s="221"/>
      <c r="T223" s="76"/>
      <c r="U223" s="46"/>
      <c r="V223" s="46"/>
      <c r="W223" s="46"/>
      <c r="X223" s="46"/>
      <c r="Y223" s="46"/>
      <c r="Z223" s="46"/>
      <c r="AA223" s="49"/>
    </row>
    <row r="224" spans="1:27" ht="7.5" customHeight="1">
      <c r="A224" s="55"/>
      <c r="B224" s="54"/>
      <c r="C224" s="54"/>
      <c r="D224" s="54"/>
      <c r="E224" s="228"/>
      <c r="F224" s="229"/>
      <c r="G224" s="360"/>
      <c r="H224" s="360"/>
      <c r="I224" s="360"/>
      <c r="J224" s="360"/>
      <c r="K224" s="229"/>
      <c r="L224" s="229"/>
      <c r="M224" s="229"/>
      <c r="N224" s="229"/>
      <c r="O224" s="229"/>
      <c r="P224" s="229"/>
      <c r="Q224" s="229"/>
      <c r="R224" s="230"/>
      <c r="S224" s="221"/>
      <c r="T224" s="76"/>
      <c r="U224" s="46"/>
      <c r="V224" s="46"/>
      <c r="W224" s="46"/>
      <c r="X224" s="46"/>
      <c r="Y224" s="46"/>
      <c r="Z224" s="46"/>
      <c r="AA224" s="49"/>
    </row>
    <row r="225" spans="1:27" ht="22.5" customHeight="1">
      <c r="A225" s="53" t="s">
        <v>451</v>
      </c>
      <c r="B225" s="54"/>
      <c r="C225" s="54"/>
      <c r="D225" s="54"/>
      <c r="E225" s="228"/>
      <c r="F225" s="229"/>
      <c r="G225" s="563"/>
      <c r="H225" s="564"/>
      <c r="I225" s="564"/>
      <c r="J225" s="565"/>
      <c r="K225" s="229"/>
      <c r="L225" s="229"/>
      <c r="M225" s="229"/>
      <c r="N225" s="229"/>
      <c r="O225" s="229"/>
      <c r="P225" s="229"/>
      <c r="Q225" s="229"/>
      <c r="R225" s="230"/>
      <c r="S225" s="221"/>
      <c r="T225" s="76"/>
      <c r="U225" s="46"/>
      <c r="V225" s="46"/>
      <c r="W225" s="46"/>
      <c r="X225" s="46"/>
      <c r="Y225" s="46"/>
      <c r="Z225" s="46"/>
      <c r="AA225" s="49"/>
    </row>
    <row r="226" spans="1:27" ht="7.5" customHeight="1">
      <c r="A226" s="148"/>
      <c r="B226" s="149"/>
      <c r="C226" s="149"/>
      <c r="D226" s="149"/>
      <c r="E226" s="231"/>
      <c r="F226" s="232"/>
      <c r="G226" s="361"/>
      <c r="H226" s="361"/>
      <c r="I226" s="361"/>
      <c r="J226" s="361"/>
      <c r="K226" s="232"/>
      <c r="L226" s="232"/>
      <c r="M226" s="232"/>
      <c r="N226" s="232"/>
      <c r="O226" s="232"/>
      <c r="P226" s="232"/>
      <c r="Q226" s="232"/>
      <c r="R226" s="233"/>
      <c r="S226" s="225"/>
      <c r="T226" s="82"/>
      <c r="U226" s="80"/>
      <c r="V226" s="80"/>
      <c r="W226" s="80"/>
      <c r="X226" s="80"/>
      <c r="Y226" s="80"/>
      <c r="Z226" s="80"/>
      <c r="AA226" s="83"/>
    </row>
    <row r="227" ht="22.5" customHeight="1"/>
    <row r="228" spans="1:27" ht="22.5" customHeight="1">
      <c r="A228" s="227" t="s">
        <v>488</v>
      </c>
      <c r="B228" s="146"/>
      <c r="C228" s="146"/>
      <c r="D228" s="146"/>
      <c r="E228" s="146"/>
      <c r="F228" s="146"/>
      <c r="G228" s="146"/>
      <c r="H228" s="146"/>
      <c r="I228" s="146"/>
      <c r="J228" s="146"/>
      <c r="K228" s="146"/>
      <c r="L228" s="146"/>
      <c r="M228" s="146"/>
      <c r="N228" s="146"/>
      <c r="O228" s="146"/>
      <c r="P228" s="146"/>
      <c r="Q228" s="146"/>
      <c r="R228" s="147"/>
      <c r="S228" s="62"/>
      <c r="T228" s="45"/>
      <c r="U228" s="45"/>
      <c r="V228" s="45"/>
      <c r="W228" s="45"/>
      <c r="X228" s="45"/>
      <c r="Y228" s="45"/>
      <c r="Z228" s="45"/>
      <c r="AA228" s="48"/>
    </row>
    <row r="229" spans="1:27" ht="22.5" customHeight="1">
      <c r="A229" s="228" t="s">
        <v>464</v>
      </c>
      <c r="B229" s="229"/>
      <c r="C229" s="229"/>
      <c r="D229" s="229"/>
      <c r="E229" s="229"/>
      <c r="F229" s="229"/>
      <c r="G229" s="229"/>
      <c r="H229" s="229" t="s">
        <v>483</v>
      </c>
      <c r="I229" s="229"/>
      <c r="J229" s="229"/>
      <c r="K229" s="229"/>
      <c r="L229" s="229"/>
      <c r="M229" s="229"/>
      <c r="N229" s="229"/>
      <c r="O229" s="229"/>
      <c r="P229" s="229"/>
      <c r="Q229" s="229"/>
      <c r="R229" s="230"/>
      <c r="S229" s="47"/>
      <c r="T229" s="46"/>
      <c r="U229" s="46"/>
      <c r="V229" s="46"/>
      <c r="W229" s="46"/>
      <c r="X229" s="46"/>
      <c r="Y229" s="46"/>
      <c r="Z229" s="46"/>
      <c r="AA229" s="49"/>
    </row>
    <row r="230" spans="1:27" ht="22.5" customHeight="1">
      <c r="A230" s="234" t="s">
        <v>636</v>
      </c>
      <c r="B230" s="560" t="s">
        <v>207</v>
      </c>
      <c r="C230" s="561"/>
      <c r="D230" s="561"/>
      <c r="E230" s="561"/>
      <c r="F230" s="562"/>
      <c r="G230" s="229"/>
      <c r="H230" s="234" t="s">
        <v>636</v>
      </c>
      <c r="I230" s="560" t="s">
        <v>207</v>
      </c>
      <c r="J230" s="561"/>
      <c r="K230" s="561"/>
      <c r="L230" s="561"/>
      <c r="M230" s="562"/>
      <c r="N230" s="229"/>
      <c r="O230" s="229"/>
      <c r="P230" s="229"/>
      <c r="Q230" s="229"/>
      <c r="R230" s="230"/>
      <c r="S230" s="47"/>
      <c r="T230" s="46"/>
      <c r="U230" s="46"/>
      <c r="V230" s="46"/>
      <c r="W230" s="46"/>
      <c r="X230" s="46"/>
      <c r="Y230" s="46"/>
      <c r="Z230" s="46"/>
      <c r="AA230" s="49"/>
    </row>
    <row r="231" spans="1:27" ht="22.5" customHeight="1">
      <c r="A231" s="234">
        <v>1</v>
      </c>
      <c r="B231" s="557"/>
      <c r="C231" s="558"/>
      <c r="D231" s="558"/>
      <c r="E231" s="558"/>
      <c r="F231" s="559"/>
      <c r="G231" s="229"/>
      <c r="H231" s="234">
        <v>1</v>
      </c>
      <c r="I231" s="556"/>
      <c r="J231" s="556"/>
      <c r="K231" s="556"/>
      <c r="L231" s="556"/>
      <c r="M231" s="556"/>
      <c r="N231" s="229"/>
      <c r="O231" s="229"/>
      <c r="P231" s="229"/>
      <c r="Q231" s="229"/>
      <c r="R231" s="230"/>
      <c r="S231" s="47"/>
      <c r="T231" s="46"/>
      <c r="U231" s="46"/>
      <c r="V231" s="46"/>
      <c r="W231" s="46"/>
      <c r="X231" s="46"/>
      <c r="Y231" s="46"/>
      <c r="Z231" s="46"/>
      <c r="AA231" s="49"/>
    </row>
    <row r="232" spans="1:27" ht="22.5" customHeight="1">
      <c r="A232" s="234">
        <v>2</v>
      </c>
      <c r="B232" s="557"/>
      <c r="C232" s="558"/>
      <c r="D232" s="558"/>
      <c r="E232" s="558"/>
      <c r="F232" s="559"/>
      <c r="G232" s="229"/>
      <c r="H232" s="234">
        <v>2</v>
      </c>
      <c r="I232" s="556"/>
      <c r="J232" s="556"/>
      <c r="K232" s="556"/>
      <c r="L232" s="556"/>
      <c r="M232" s="556"/>
      <c r="N232" s="229"/>
      <c r="O232" s="229"/>
      <c r="P232" s="229"/>
      <c r="Q232" s="229"/>
      <c r="R232" s="230"/>
      <c r="S232" s="47"/>
      <c r="T232" s="46"/>
      <c r="U232" s="46"/>
      <c r="V232" s="46"/>
      <c r="W232" s="46"/>
      <c r="X232" s="46"/>
      <c r="Y232" s="46"/>
      <c r="Z232" s="46"/>
      <c r="AA232" s="49"/>
    </row>
    <row r="233" spans="1:27" ht="22.5" customHeight="1">
      <c r="A233" s="234">
        <v>3</v>
      </c>
      <c r="B233" s="557"/>
      <c r="C233" s="558"/>
      <c r="D233" s="558"/>
      <c r="E233" s="558"/>
      <c r="F233" s="559"/>
      <c r="G233" s="229"/>
      <c r="H233" s="234">
        <v>3</v>
      </c>
      <c r="I233" s="556"/>
      <c r="J233" s="556"/>
      <c r="K233" s="556"/>
      <c r="L233" s="556"/>
      <c r="M233" s="556"/>
      <c r="N233" s="229"/>
      <c r="O233" s="229"/>
      <c r="P233" s="229"/>
      <c r="Q233" s="229"/>
      <c r="R233" s="230"/>
      <c r="S233" s="47"/>
      <c r="T233" s="46"/>
      <c r="U233" s="46"/>
      <c r="V233" s="46"/>
      <c r="W233" s="46"/>
      <c r="X233" s="46"/>
      <c r="Y233" s="46"/>
      <c r="Z233" s="46"/>
      <c r="AA233" s="49"/>
    </row>
    <row r="234" spans="1:27" ht="22.5" customHeight="1">
      <c r="A234" s="234">
        <v>4</v>
      </c>
      <c r="B234" s="557"/>
      <c r="C234" s="558"/>
      <c r="D234" s="558"/>
      <c r="E234" s="558"/>
      <c r="F234" s="559"/>
      <c r="G234" s="229"/>
      <c r="H234" s="234">
        <v>4</v>
      </c>
      <c r="I234" s="556"/>
      <c r="J234" s="556"/>
      <c r="K234" s="556"/>
      <c r="L234" s="556"/>
      <c r="M234" s="556"/>
      <c r="N234" s="229"/>
      <c r="O234" s="229"/>
      <c r="P234" s="229"/>
      <c r="Q234" s="229"/>
      <c r="R234" s="230"/>
      <c r="S234" s="47"/>
      <c r="T234" s="46"/>
      <c r="U234" s="46"/>
      <c r="V234" s="46"/>
      <c r="W234" s="46"/>
      <c r="X234" s="46"/>
      <c r="Y234" s="46"/>
      <c r="Z234" s="46"/>
      <c r="AA234" s="49"/>
    </row>
    <row r="235" spans="1:27" ht="22.5" customHeight="1">
      <c r="A235" s="234">
        <v>5</v>
      </c>
      <c r="B235" s="557"/>
      <c r="C235" s="558"/>
      <c r="D235" s="558"/>
      <c r="E235" s="558"/>
      <c r="F235" s="559"/>
      <c r="G235" s="229"/>
      <c r="H235" s="234">
        <v>5</v>
      </c>
      <c r="I235" s="556"/>
      <c r="J235" s="556"/>
      <c r="K235" s="556"/>
      <c r="L235" s="556"/>
      <c r="M235" s="556"/>
      <c r="N235" s="229"/>
      <c r="O235" s="229"/>
      <c r="P235" s="229"/>
      <c r="Q235" s="229"/>
      <c r="R235" s="230"/>
      <c r="S235" s="47"/>
      <c r="T235" s="46"/>
      <c r="U235" s="46"/>
      <c r="V235" s="46"/>
      <c r="W235" s="46"/>
      <c r="X235" s="46"/>
      <c r="Y235" s="46"/>
      <c r="Z235" s="46"/>
      <c r="AA235" s="49"/>
    </row>
    <row r="236" spans="1:27" ht="22.5" customHeight="1">
      <c r="A236" s="234">
        <v>6</v>
      </c>
      <c r="B236" s="557"/>
      <c r="C236" s="558"/>
      <c r="D236" s="558"/>
      <c r="E236" s="558"/>
      <c r="F236" s="559"/>
      <c r="G236" s="229"/>
      <c r="H236" s="234">
        <v>6</v>
      </c>
      <c r="I236" s="556"/>
      <c r="J236" s="556"/>
      <c r="K236" s="556"/>
      <c r="L236" s="556"/>
      <c r="M236" s="556"/>
      <c r="N236" s="229"/>
      <c r="O236" s="229"/>
      <c r="P236" s="229"/>
      <c r="Q236" s="229"/>
      <c r="R236" s="230"/>
      <c r="S236" s="47"/>
      <c r="T236" s="46"/>
      <c r="U236" s="46"/>
      <c r="V236" s="46"/>
      <c r="W236" s="46"/>
      <c r="X236" s="46"/>
      <c r="Y236" s="46"/>
      <c r="Z236" s="46"/>
      <c r="AA236" s="49"/>
    </row>
    <row r="237" spans="1:27" ht="22.5" customHeight="1">
      <c r="A237" s="234">
        <v>7</v>
      </c>
      <c r="B237" s="557"/>
      <c r="C237" s="558"/>
      <c r="D237" s="558"/>
      <c r="E237" s="558"/>
      <c r="F237" s="559"/>
      <c r="G237" s="229"/>
      <c r="H237" s="234">
        <v>7</v>
      </c>
      <c r="I237" s="556"/>
      <c r="J237" s="556"/>
      <c r="K237" s="556"/>
      <c r="L237" s="556"/>
      <c r="M237" s="556"/>
      <c r="N237" s="229"/>
      <c r="O237" s="229"/>
      <c r="P237" s="229"/>
      <c r="Q237" s="229"/>
      <c r="R237" s="230"/>
      <c r="S237" s="47"/>
      <c r="T237" s="46"/>
      <c r="U237" s="46"/>
      <c r="V237" s="46"/>
      <c r="W237" s="46"/>
      <c r="X237" s="46"/>
      <c r="Y237" s="46"/>
      <c r="Z237" s="46"/>
      <c r="AA237" s="49"/>
    </row>
    <row r="238" spans="1:27" ht="22.5" customHeight="1">
      <c r="A238" s="234">
        <v>8</v>
      </c>
      <c r="B238" s="557"/>
      <c r="C238" s="558"/>
      <c r="D238" s="558"/>
      <c r="E238" s="558"/>
      <c r="F238" s="559"/>
      <c r="G238" s="229"/>
      <c r="H238" s="234">
        <v>8</v>
      </c>
      <c r="I238" s="556"/>
      <c r="J238" s="556"/>
      <c r="K238" s="556"/>
      <c r="L238" s="556"/>
      <c r="M238" s="556"/>
      <c r="N238" s="229"/>
      <c r="O238" s="229"/>
      <c r="P238" s="229"/>
      <c r="Q238" s="229"/>
      <c r="R238" s="230"/>
      <c r="S238" s="47"/>
      <c r="T238" s="46"/>
      <c r="U238" s="46"/>
      <c r="V238" s="46"/>
      <c r="W238" s="46"/>
      <c r="X238" s="46"/>
      <c r="Y238" s="46"/>
      <c r="Z238" s="46"/>
      <c r="AA238" s="49"/>
    </row>
    <row r="239" spans="1:27" ht="22.5" customHeight="1">
      <c r="A239" s="234">
        <v>9</v>
      </c>
      <c r="B239" s="557"/>
      <c r="C239" s="558"/>
      <c r="D239" s="558"/>
      <c r="E239" s="558"/>
      <c r="F239" s="559"/>
      <c r="G239" s="229"/>
      <c r="H239" s="234">
        <v>9</v>
      </c>
      <c r="I239" s="556"/>
      <c r="J239" s="556"/>
      <c r="K239" s="556"/>
      <c r="L239" s="556"/>
      <c r="M239" s="556"/>
      <c r="N239" s="229"/>
      <c r="O239" s="229"/>
      <c r="P239" s="229"/>
      <c r="Q239" s="229"/>
      <c r="R239" s="230"/>
      <c r="S239" s="47"/>
      <c r="T239" s="46"/>
      <c r="U239" s="46"/>
      <c r="V239" s="46"/>
      <c r="W239" s="46"/>
      <c r="X239" s="46"/>
      <c r="Y239" s="46"/>
      <c r="Z239" s="46"/>
      <c r="AA239" s="49"/>
    </row>
    <row r="240" spans="1:27" ht="22.5" customHeight="1">
      <c r="A240" s="234">
        <v>10</v>
      </c>
      <c r="B240" s="557"/>
      <c r="C240" s="558"/>
      <c r="D240" s="558"/>
      <c r="E240" s="558"/>
      <c r="F240" s="559"/>
      <c r="G240" s="229"/>
      <c r="H240" s="234">
        <v>10</v>
      </c>
      <c r="I240" s="556"/>
      <c r="J240" s="556"/>
      <c r="K240" s="556"/>
      <c r="L240" s="556"/>
      <c r="M240" s="556"/>
      <c r="N240" s="229"/>
      <c r="O240" s="229"/>
      <c r="P240" s="229"/>
      <c r="Q240" s="229"/>
      <c r="R240" s="230"/>
      <c r="S240" s="47"/>
      <c r="T240" s="46"/>
      <c r="U240" s="46"/>
      <c r="V240" s="46"/>
      <c r="W240" s="46"/>
      <c r="X240" s="46"/>
      <c r="Y240" s="46"/>
      <c r="Z240" s="46"/>
      <c r="AA240" s="49"/>
    </row>
    <row r="241" spans="1:27" ht="22.5" customHeight="1">
      <c r="A241" s="231"/>
      <c r="B241" s="232"/>
      <c r="C241" s="232"/>
      <c r="D241" s="232"/>
      <c r="E241" s="232"/>
      <c r="F241" s="232"/>
      <c r="G241" s="232"/>
      <c r="H241" s="232"/>
      <c r="I241" s="232"/>
      <c r="J241" s="232"/>
      <c r="K241" s="232"/>
      <c r="L241" s="232"/>
      <c r="M241" s="232"/>
      <c r="N241" s="232"/>
      <c r="O241" s="232"/>
      <c r="P241" s="232"/>
      <c r="Q241" s="232"/>
      <c r="R241" s="233"/>
      <c r="S241" s="79"/>
      <c r="T241" s="80"/>
      <c r="U241" s="80"/>
      <c r="V241" s="80"/>
      <c r="W241" s="80"/>
      <c r="X241" s="80"/>
      <c r="Y241" s="80"/>
      <c r="Z241" s="80"/>
      <c r="AA241" s="83"/>
    </row>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sheetData>
  <sheetProtection sheet="1" selectLockedCells="1"/>
  <mergeCells count="99">
    <mergeCell ref="J2:N2"/>
    <mergeCell ref="N13:R13"/>
    <mergeCell ref="N14:R14"/>
    <mergeCell ref="S4:W4"/>
    <mergeCell ref="S5:W5"/>
    <mergeCell ref="S6:W6"/>
    <mergeCell ref="S7:W7"/>
    <mergeCell ref="S11:W11"/>
    <mergeCell ref="G14:K14"/>
    <mergeCell ref="N4:R4"/>
    <mergeCell ref="N5:R5"/>
    <mergeCell ref="N6:R6"/>
    <mergeCell ref="N7:R7"/>
    <mergeCell ref="N8:R8"/>
    <mergeCell ref="S12:W12"/>
    <mergeCell ref="S13:W13"/>
    <mergeCell ref="S14:W14"/>
    <mergeCell ref="B13:F13"/>
    <mergeCell ref="N9:R9"/>
    <mergeCell ref="N10:R10"/>
    <mergeCell ref="N11:R11"/>
    <mergeCell ref="N12:R12"/>
    <mergeCell ref="G10:K10"/>
    <mergeCell ref="G11:K11"/>
    <mergeCell ref="G12:K12"/>
    <mergeCell ref="B14:F14"/>
    <mergeCell ref="B10:F10"/>
    <mergeCell ref="B11:F11"/>
    <mergeCell ref="B12:F12"/>
    <mergeCell ref="S8:W8"/>
    <mergeCell ref="S9:W9"/>
    <mergeCell ref="S10:W10"/>
    <mergeCell ref="G8:K8"/>
    <mergeCell ref="B4:F4"/>
    <mergeCell ref="B5:F5"/>
    <mergeCell ref="B6:F6"/>
    <mergeCell ref="B7:F7"/>
    <mergeCell ref="B8:F8"/>
    <mergeCell ref="B9:F9"/>
    <mergeCell ref="G150:J150"/>
    <mergeCell ref="G93:J93"/>
    <mergeCell ref="G98:J98"/>
    <mergeCell ref="G103:J103"/>
    <mergeCell ref="G4:K4"/>
    <mergeCell ref="G5:K5"/>
    <mergeCell ref="G6:K6"/>
    <mergeCell ref="G7:K7"/>
    <mergeCell ref="G13:K13"/>
    <mergeCell ref="G9:K9"/>
    <mergeCell ref="G113:J113"/>
    <mergeCell ref="G120:J120"/>
    <mergeCell ref="G127:J127"/>
    <mergeCell ref="G132:J132"/>
    <mergeCell ref="G135:J135"/>
    <mergeCell ref="G143:J143"/>
    <mergeCell ref="G66:J66"/>
    <mergeCell ref="G71:J71"/>
    <mergeCell ref="G76:J76"/>
    <mergeCell ref="G83:J83"/>
    <mergeCell ref="G88:J88"/>
    <mergeCell ref="G108:J108"/>
    <mergeCell ref="G155:J155"/>
    <mergeCell ref="G160:J160"/>
    <mergeCell ref="G165:J165"/>
    <mergeCell ref="G170:J170"/>
    <mergeCell ref="G175:J175"/>
    <mergeCell ref="G180:J180"/>
    <mergeCell ref="G217:J217"/>
    <mergeCell ref="G222:J222"/>
    <mergeCell ref="G225:J225"/>
    <mergeCell ref="G61:J61"/>
    <mergeCell ref="G185:J185"/>
    <mergeCell ref="G192:J192"/>
    <mergeCell ref="G197:J197"/>
    <mergeCell ref="G202:J202"/>
    <mergeCell ref="G207:J207"/>
    <mergeCell ref="G212:J212"/>
    <mergeCell ref="B231:F231"/>
    <mergeCell ref="B232:F232"/>
    <mergeCell ref="B233:F233"/>
    <mergeCell ref="B234:F234"/>
    <mergeCell ref="B235:F235"/>
    <mergeCell ref="B236:F236"/>
    <mergeCell ref="B237:F237"/>
    <mergeCell ref="B238:F238"/>
    <mergeCell ref="B239:F239"/>
    <mergeCell ref="B240:F240"/>
    <mergeCell ref="B230:F230"/>
    <mergeCell ref="I230:M230"/>
    <mergeCell ref="I231:M231"/>
    <mergeCell ref="I232:M232"/>
    <mergeCell ref="I233:M233"/>
    <mergeCell ref="I234:M234"/>
    <mergeCell ref="I235:M235"/>
    <mergeCell ref="I236:M236"/>
    <mergeCell ref="I237:M237"/>
    <mergeCell ref="I238:M238"/>
    <mergeCell ref="I239:M239"/>
    <mergeCell ref="I240:M240"/>
  </mergeCells>
  <conditionalFormatting sqref="S5:W14">
    <cfRule type="cellIs" priority="1" dxfId="4" operator="equal" stopIfTrue="1">
      <formula>0</formula>
    </cfRule>
  </conditionalFormatting>
  <conditionalFormatting sqref="G5:K14">
    <cfRule type="cellIs" priority="2" dxfId="4" operator="equal" stopIfTrue="1">
      <formula>0</formula>
    </cfRule>
  </conditionalFormatting>
  <dataValidations count="2">
    <dataValidation type="list" allowBlank="1" showInputMessage="1" showErrorMessage="1" sqref="B231:B240">
      <formula1>順位_物</formula1>
    </dataValidation>
    <dataValidation type="list" allowBlank="1" showInputMessage="1" showErrorMessage="1" sqref="I231:M240">
      <formula1>順位_委託</formula1>
    </dataValidation>
  </dataValidations>
  <printOptions/>
  <pageMargins left="0.99" right="0.53" top="0.98" bottom="0.39" header="0.5118110236220472" footer="0.21"/>
  <pageSetup orientation="landscape" paperSize="9" r:id="rId3"/>
  <drawing r:id="rId2"/>
  <legacyDrawing r:id="rId1"/>
</worksheet>
</file>

<file path=xl/worksheets/sheet5.xml><?xml version="1.0" encoding="utf-8"?>
<worksheet xmlns="http://schemas.openxmlformats.org/spreadsheetml/2006/main" xmlns:r="http://schemas.openxmlformats.org/officeDocument/2006/relationships">
  <dimension ref="A1:AM79"/>
  <sheetViews>
    <sheetView zoomScalePageLayoutView="0" workbookViewId="0" topLeftCell="A41">
      <pane ySplit="1" topLeftCell="A42" activePane="bottomLeft" state="frozen"/>
      <selection pane="topLeft" activeCell="A41" sqref="A41"/>
      <selection pane="bottomLeft" activeCell="J43" sqref="J43:O43"/>
    </sheetView>
  </sheetViews>
  <sheetFormatPr defaultColWidth="9.00390625" defaultRowHeight="13.5"/>
  <cols>
    <col min="1" max="1" width="16.00390625" style="43" customWidth="1"/>
    <col min="2" max="2" width="5.625" style="43" customWidth="1"/>
    <col min="3" max="29" width="3.875" style="43" customWidth="1"/>
    <col min="30" max="30" width="8.625" style="43" bestFit="1" customWidth="1"/>
    <col min="31" max="31" width="9.25390625" style="43" bestFit="1" customWidth="1"/>
    <col min="32" max="16384" width="9.00390625" style="43" customWidth="1"/>
  </cols>
  <sheetData>
    <row r="1" ht="14.25">
      <c r="A1" s="43" t="s">
        <v>138</v>
      </c>
    </row>
    <row r="2" spans="14:29" ht="23.25" customHeight="1">
      <c r="N2" s="80" t="s">
        <v>165</v>
      </c>
      <c r="O2" s="80"/>
      <c r="P2" s="80"/>
      <c r="Q2" s="222"/>
      <c r="R2" s="222">
        <f>'様式１（申請書）'!$AD$27</f>
      </c>
      <c r="S2" s="222"/>
      <c r="T2" s="222"/>
      <c r="U2" s="222"/>
      <c r="V2" s="222"/>
      <c r="W2" s="222"/>
      <c r="X2" s="222"/>
      <c r="Y2" s="222"/>
      <c r="Z2" s="222"/>
      <c r="AA2" s="222"/>
      <c r="AB2" s="222"/>
      <c r="AC2" s="222"/>
    </row>
    <row r="3" ht="23.25" customHeight="1"/>
    <row r="4" spans="4:21" ht="27" customHeight="1">
      <c r="D4" s="283" t="s">
        <v>46</v>
      </c>
      <c r="E4" s="283"/>
      <c r="F4" s="283"/>
      <c r="G4" s="283"/>
      <c r="H4" s="283"/>
      <c r="I4" s="283"/>
      <c r="J4" s="283"/>
      <c r="K4" s="283"/>
      <c r="L4" s="283"/>
      <c r="M4" s="283"/>
      <c r="N4" s="283"/>
      <c r="O4" s="283"/>
      <c r="P4" s="283"/>
      <c r="Q4" s="283"/>
      <c r="R4" s="283"/>
      <c r="S4" s="283"/>
      <c r="T4" s="283"/>
      <c r="U4" s="283"/>
    </row>
    <row r="5" spans="3:24" ht="39" customHeight="1">
      <c r="C5" s="164"/>
      <c r="D5" s="164"/>
      <c r="E5" s="164"/>
      <c r="F5" s="164"/>
      <c r="G5" s="164"/>
      <c r="H5" s="164"/>
      <c r="I5" s="164"/>
      <c r="J5" s="164"/>
      <c r="K5" s="164"/>
      <c r="L5" s="164"/>
      <c r="M5" s="164"/>
      <c r="N5" s="164"/>
      <c r="O5" s="164"/>
      <c r="P5" s="164"/>
      <c r="Q5" s="164"/>
      <c r="R5" s="164"/>
      <c r="S5" s="164"/>
      <c r="T5" s="164"/>
      <c r="U5" s="164"/>
      <c r="V5" s="44"/>
      <c r="W5" s="44"/>
      <c r="X5" s="44"/>
    </row>
    <row r="6" spans="1:28" ht="27" customHeight="1">
      <c r="A6" s="44" t="s">
        <v>47</v>
      </c>
      <c r="K6" s="165" t="s">
        <v>49</v>
      </c>
      <c r="L6" s="165"/>
      <c r="M6" s="44" t="s">
        <v>48</v>
      </c>
      <c r="N6" s="44"/>
      <c r="O6" s="44"/>
      <c r="T6" s="165"/>
      <c r="U6" s="165" t="s">
        <v>50</v>
      </c>
      <c r="W6" s="598" t="s">
        <v>70</v>
      </c>
      <c r="X6" s="598"/>
      <c r="Y6" s="598"/>
      <c r="Z6" s="598"/>
      <c r="AA6" s="598"/>
      <c r="AB6" s="598"/>
    </row>
    <row r="7" spans="1:28" ht="29.25" customHeight="1">
      <c r="A7" s="622" t="s">
        <v>51</v>
      </c>
      <c r="B7" s="623"/>
      <c r="C7" s="223">
        <f>IF(LEN($J43)-8&lt;=0,"",MID($J43,LEN($J43)-8,1))</f>
      </c>
      <c r="D7" s="226">
        <f>IF(LEN($J43)-7&lt;=0,"",MID($J43,LEN($J43)-7,1))</f>
      </c>
      <c r="E7" s="226">
        <f>IF(LEN($J43)-6&lt;=0,"",MID($J43,LEN($J43)-6,1))</f>
      </c>
      <c r="F7" s="313">
        <f>IF(LEN($J43)-5&lt;=0,"",MID($J43,LEN($J43)-5,1))</f>
      </c>
      <c r="G7" s="226">
        <f>IF(LEN($J43)-4&lt;=0,"",MID($J43,LEN($J43)-4,1))</f>
      </c>
      <c r="H7" s="314">
        <f>IF(LEN($J43)-3&lt;=0,"",MID($J43,LEN($J43)-3,1))</f>
      </c>
      <c r="I7" s="226">
        <f>IF(LEN($J43)-2&lt;=0,"",MID($J43,LEN($J43)-2,1))</f>
      </c>
      <c r="J7" s="226">
        <f>IF(LEN($J43)-1&lt;=0,"",MID($J43,LEN($J43)-1,1))</f>
      </c>
      <c r="K7" s="224">
        <f>IF(LEN($J43)&lt;=0,"",MID($J43,LEN($J43),1))</f>
      </c>
      <c r="L7" s="46"/>
      <c r="M7" s="590" t="s">
        <v>52</v>
      </c>
      <c r="N7" s="591"/>
      <c r="O7" s="592"/>
      <c r="P7" s="62">
        <f>IF(LEN($J49)-5&lt;=0,"",MID($J49,LEN($J49)-5,1))</f>
      </c>
      <c r="Q7" s="45">
        <f>IF(LEN($J49)-4&lt;=0,"",MID($J49,LEN($J49)-4,1))</f>
      </c>
      <c r="R7" s="63">
        <f>IF(LEN($J49)-3&lt;=0,"",MID($J49,LEN($J49)-3,1))</f>
      </c>
      <c r="S7" s="264">
        <f>IF(LEN($J49)-2&lt;=0,"",MID($J49,LEN($J49)-2,1))</f>
      </c>
      <c r="T7" s="167">
        <f>IF(LEN($J49)-1&lt;=0,"",MID($J49,LEN($J49)-1,1))</f>
      </c>
      <c r="U7" s="166">
        <f>IF(LEN($J49)&lt;=0,"",MID($J49,LEN($J49),1))</f>
      </c>
      <c r="W7" s="605">
        <f>IF(J56="","",J56)</f>
      </c>
      <c r="X7" s="606"/>
      <c r="Y7" s="606"/>
      <c r="Z7" s="596" t="s">
        <v>53</v>
      </c>
      <c r="AA7" s="596"/>
      <c r="AB7" s="597"/>
    </row>
    <row r="8" spans="1:21" ht="29.25" customHeight="1">
      <c r="A8" s="622" t="s">
        <v>64</v>
      </c>
      <c r="B8" s="623"/>
      <c r="C8" s="223">
        <f>IF(LEN($J44)-8&lt;=0,"",MID($J44,LEN($J44)-8,1))</f>
      </c>
      <c r="D8" s="226">
        <f>IF(LEN($J44)-7&lt;=0,"",MID($J44,LEN($J44)-7,1))</f>
      </c>
      <c r="E8" s="226">
        <f>IF(LEN($J44)-6&lt;=0,"",MID($J44,LEN($J44)-6,1))</f>
      </c>
      <c r="F8" s="313">
        <f>IF(LEN($J44)-5&lt;=0,"",MID($J44,LEN($J44)-5,1))</f>
      </c>
      <c r="G8" s="226">
        <f>IF(LEN($J44)-4&lt;=0,"",MID($J44,LEN($J44)-4,1))</f>
      </c>
      <c r="H8" s="314">
        <f>IF(LEN($J44)-3&lt;=0,"",MID($J44,LEN($J44)-3,1))</f>
      </c>
      <c r="I8" s="226">
        <f>IF(LEN($J44)-2&lt;=0,"",MID($J44,LEN($J44)-2,1))</f>
      </c>
      <c r="J8" s="226">
        <f>IF(LEN($J44)-1&lt;=0,"",MID($J44,LEN($J44)-1,1))</f>
      </c>
      <c r="K8" s="224">
        <f>IF(LEN($J44)&lt;=0,"",MID($J44,LEN($J44),1))</f>
      </c>
      <c r="L8" s="46"/>
      <c r="M8" s="590" t="s">
        <v>54</v>
      </c>
      <c r="N8" s="591"/>
      <c r="O8" s="592"/>
      <c r="P8" s="62">
        <f>IF(LEN($J50)-5&lt;=0,"",MID($J50,LEN($J50)-5,1))</f>
      </c>
      <c r="Q8" s="45">
        <f>IF(LEN($J50)-4&lt;=0,"",MID($J50,LEN($J50)-4,1))</f>
      </c>
      <c r="R8" s="63">
        <f>IF(LEN($J50)-3&lt;=0,"",MID($J50,LEN($J50)-3,1))</f>
      </c>
      <c r="S8" s="264">
        <f>IF(LEN($J50)-2&lt;=0,"",MID($J50,LEN($J50)-2,1))</f>
      </c>
      <c r="T8" s="167">
        <f>IF(LEN($J50)-1&lt;=0,"",MID($J50,LEN($J50)-1,1))</f>
      </c>
      <c r="U8" s="166">
        <f>IF(LEN($J50)&lt;=0,"",MID($J50,LEN($J50),1))</f>
      </c>
    </row>
    <row r="9" spans="1:29" ht="29.25" customHeight="1">
      <c r="A9" s="622" t="s">
        <v>55</v>
      </c>
      <c r="B9" s="623"/>
      <c r="C9" s="223">
        <f>IF(LEN($J45)-8&lt;=0,"",MID($J45,LEN($J45)-8,1))</f>
      </c>
      <c r="D9" s="226">
        <f>IF(LEN($J45)-7&lt;=0,"",MID($J45,LEN($J45)-7,1))</f>
      </c>
      <c r="E9" s="226">
        <f>IF(LEN($J45)-6&lt;=0,"",MID($J45,LEN($J45)-6,1))</f>
      </c>
      <c r="F9" s="313">
        <f>IF(LEN($J45)-5&lt;=0,"",MID($J45,LEN($J45)-5,1))</f>
      </c>
      <c r="G9" s="226">
        <f>IF(LEN($J45)-4&lt;=0,"",MID($J45,LEN($J45)-4,1))</f>
      </c>
      <c r="H9" s="314">
        <f>IF(LEN($J45)-3&lt;=0,"",MID($J45,LEN($J45)-3,1))</f>
      </c>
      <c r="I9" s="226">
        <f>IF(LEN($J45)-2&lt;=0,"",MID($J45,LEN($J45)-2,1))</f>
      </c>
      <c r="J9" s="226">
        <f>IF(LEN($J45)-1&lt;=0,"",MID($J45,LEN($J45)-1,1))</f>
      </c>
      <c r="K9" s="224">
        <f>IF(LEN($J45)&lt;=0,"",MID($J45,LEN($J45),1))</f>
      </c>
      <c r="L9" s="46"/>
      <c r="M9" s="590" t="s">
        <v>56</v>
      </c>
      <c r="N9" s="591"/>
      <c r="O9" s="592"/>
      <c r="P9" s="62">
        <f>IF(LEN($J51)-5&lt;=0,"",MID($J51,LEN($J51)-5,1))</f>
      </c>
      <c r="Q9" s="45">
        <f>IF(LEN($J51)-4&lt;=0,"",MID($J51,LEN($J51)-4,1))</f>
      </c>
      <c r="R9" s="63">
        <f>IF(LEN($J51)-3&lt;=0,"",MID($J51,LEN($J51)-3,1))</f>
      </c>
      <c r="S9" s="264">
        <f>IF(LEN($J51)-2&lt;=0,"",MID($J51,LEN($J51)-2,1))</f>
      </c>
      <c r="T9" s="167">
        <f>IF(LEN($J51)-1&lt;=0,"",MID($J51,LEN($J51)-1,1))</f>
      </c>
      <c r="U9" s="166">
        <f>IF(LEN($J51)&lt;=0,"",MID($J51,LEN($J51),1))</f>
      </c>
      <c r="W9" s="624" t="s">
        <v>71</v>
      </c>
      <c r="X9" s="624"/>
      <c r="Y9" s="624"/>
      <c r="Z9" s="624"/>
      <c r="AA9" s="624"/>
      <c r="AB9" s="624"/>
      <c r="AC9" s="624"/>
    </row>
    <row r="10" spans="1:29" ht="29.25" customHeight="1">
      <c r="A10" s="622" t="s">
        <v>57</v>
      </c>
      <c r="B10" s="623"/>
      <c r="C10" s="223">
        <f>IF(LEN($J46)-8&lt;=0,"",MID($J46,LEN($J46)-8,1))</f>
      </c>
      <c r="D10" s="226">
        <f>IF(LEN($J46)-7&lt;=0,"",MID($J46,LEN($J46)-7,1))</f>
      </c>
      <c r="E10" s="226">
        <f>IF(LEN($J46)-6&lt;=0,"",MID($J46,LEN($J46)-6,1))</f>
      </c>
      <c r="F10" s="313">
        <f>IF(LEN($J46)-5&lt;=0,"",MID($J46,LEN($J46)-5,1))</f>
      </c>
      <c r="G10" s="226">
        <f>IF(LEN($J46)-4&lt;=0,"",MID($J46,LEN($J46)-4,1))</f>
      </c>
      <c r="H10" s="314">
        <f>IF(LEN($J46)-3&lt;=0,"",MID($J46,LEN($J46)-3,1))</f>
      </c>
      <c r="I10" s="226">
        <f>IF(LEN($J46)-2&lt;=0,"",MID($J46,LEN($J46)-2,1))</f>
      </c>
      <c r="J10" s="226">
        <f>IF(LEN($J46)-1&lt;=0,"",MID($J46,LEN($J46)-1,1))</f>
      </c>
      <c r="K10" s="224">
        <f>IF(LEN($J46)&lt;=0,"",MID($J46,LEN($J46),1))</f>
      </c>
      <c r="L10" s="46"/>
      <c r="M10" s="590" t="s">
        <v>58</v>
      </c>
      <c r="N10" s="591"/>
      <c r="O10" s="592"/>
      <c r="P10" s="168">
        <f>IF(LEN($J52)-5&lt;=0,"",MID($J52,LEN($J52)-5,1))</f>
      </c>
      <c r="Q10" s="167">
        <f>IF(LEN($J52)-4&lt;=0,"",MID($J52,LEN($J52)-4,1))</f>
      </c>
      <c r="R10" s="263">
        <f>IF(LEN($J52)-3&lt;=0,"",MID($J52,LEN($J52)-3,1))</f>
      </c>
      <c r="S10" s="264">
        <f>IF(LEN($J52)-2&lt;=0,"",MID($J52,LEN($J52)-2,1))</f>
      </c>
      <c r="T10" s="167">
        <f>IF(LEN($J52)-1&lt;=0,"",MID($J52,LEN($J52)-1,1))</f>
      </c>
      <c r="U10" s="166">
        <f>IF(LEN($J52)&lt;=0,"",MID($J52,LEN($J52),1))</f>
      </c>
      <c r="W10" s="607" t="s">
        <v>68</v>
      </c>
      <c r="X10" s="608"/>
      <c r="Y10" s="608"/>
      <c r="Z10" s="608" t="str">
        <f>IF(A25=1,"有・無",VLOOKUP(A25,detab,12))</f>
        <v>有・無</v>
      </c>
      <c r="AA10" s="608"/>
      <c r="AB10" s="608"/>
      <c r="AC10" s="612"/>
    </row>
    <row r="11" spans="13:29" ht="29.25" customHeight="1">
      <c r="M11" s="590" t="s">
        <v>67</v>
      </c>
      <c r="N11" s="591"/>
      <c r="O11" s="592"/>
      <c r="P11" s="79">
        <f>IF($M30=0,"",M30)</f>
      </c>
      <c r="Q11" s="80">
        <f>IF(M30=0,IF(N30=0,"",N30),N30)</f>
      </c>
      <c r="R11" s="90">
        <f>IF(AND($M30=0,$N30=0),IF(O30=0,"",O30),O30)</f>
      </c>
      <c r="S11" s="264">
        <f>IF(AND($M30=0,$N30=0,O30=0),IF(P30=0,"",P30),P30)</f>
      </c>
      <c r="T11" s="167">
        <f>IF(AND($M30=0,$N30=0,P30=0,O30=0),IF(Q30=0,"",Q30),Q30)</f>
      </c>
      <c r="U11" s="166">
        <f>IF(AND($M30=0,$N30=0,O30=0,Q30=0,P30=0),IF(R30=0,"",R30),R30)</f>
      </c>
      <c r="W11" s="621" t="s">
        <v>69</v>
      </c>
      <c r="X11" s="613"/>
      <c r="Y11" s="613"/>
      <c r="Z11" s="613" t="str">
        <f>IF(B25=1,"有・無",VLOOKUP(B25,detab,12))</f>
        <v>有・無</v>
      </c>
      <c r="AA11" s="613"/>
      <c r="AB11" s="613"/>
      <c r="AC11" s="614"/>
    </row>
    <row r="12" ht="12" customHeight="1"/>
    <row r="13" spans="1:29" ht="27" customHeight="1">
      <c r="A13" s="44" t="s">
        <v>59</v>
      </c>
      <c r="K13" s="165" t="s">
        <v>49</v>
      </c>
      <c r="L13" s="165"/>
      <c r="T13" s="165" t="s">
        <v>49</v>
      </c>
      <c r="U13" s="165"/>
      <c r="AC13" s="165" t="s">
        <v>49</v>
      </c>
    </row>
    <row r="14" spans="1:29" ht="21" customHeight="1">
      <c r="A14" s="610"/>
      <c r="B14" s="610"/>
      <c r="C14" s="599" t="s">
        <v>65</v>
      </c>
      <c r="D14" s="600"/>
      <c r="E14" s="600"/>
      <c r="F14" s="600"/>
      <c r="G14" s="600"/>
      <c r="H14" s="600"/>
      <c r="I14" s="600"/>
      <c r="J14" s="600"/>
      <c r="K14" s="601"/>
      <c r="L14" s="615" t="s">
        <v>60</v>
      </c>
      <c r="M14" s="616"/>
      <c r="N14" s="616"/>
      <c r="O14" s="616"/>
      <c r="P14" s="616"/>
      <c r="Q14" s="616"/>
      <c r="R14" s="616"/>
      <c r="S14" s="616"/>
      <c r="T14" s="617"/>
      <c r="U14" s="615" t="s">
        <v>66</v>
      </c>
      <c r="V14" s="616"/>
      <c r="W14" s="616"/>
      <c r="X14" s="616"/>
      <c r="Y14" s="616"/>
      <c r="Z14" s="616"/>
      <c r="AA14" s="616"/>
      <c r="AB14" s="616"/>
      <c r="AC14" s="617"/>
    </row>
    <row r="15" spans="1:29" ht="24" customHeight="1">
      <c r="A15" s="610"/>
      <c r="B15" s="610"/>
      <c r="C15" s="602" t="str">
        <f>IF(C25=1,"　　　 年　 月 ～ 　　　 年　 月",VLOOKUP(C25,detab,11)&amp;VLOOKUP(D25,detab,8)&amp;"年"&amp;VLOOKUP(E25,detab,8)&amp;"月～"&amp;VLOOKUP(G25,detab,11)&amp;VLOOKUP(H25,detab,8)&amp;"年"&amp;VLOOKUP(I25,detab,8)&amp;"月")</f>
        <v>　　　 年　 月 ～ 　　　 年　 月</v>
      </c>
      <c r="D15" s="603"/>
      <c r="E15" s="603"/>
      <c r="F15" s="603"/>
      <c r="G15" s="603"/>
      <c r="H15" s="603"/>
      <c r="I15" s="603"/>
      <c r="J15" s="603"/>
      <c r="K15" s="604"/>
      <c r="L15" s="602" t="str">
        <f>IF(L25=1,"　　　 年　 月 ～ 　　　 年　 月",VLOOKUP(K25,detab,11)&amp;VLOOKUP(L25,detab,8)&amp;"年"&amp;VLOOKUP(M25,detab,8)&amp;"月～"&amp;VLOOKUP(O25,detab,11)&amp;VLOOKUP(P25,detab,8)&amp;"年"&amp;VLOOKUP(Q25,detab,8)&amp;"月")</f>
        <v>　　　 年　 月 ～ 　　　 年　 月</v>
      </c>
      <c r="M15" s="603"/>
      <c r="N15" s="603"/>
      <c r="O15" s="603"/>
      <c r="P15" s="603"/>
      <c r="Q15" s="603"/>
      <c r="R15" s="603"/>
      <c r="S15" s="603"/>
      <c r="T15" s="604"/>
      <c r="U15" s="618"/>
      <c r="V15" s="619"/>
      <c r="W15" s="619"/>
      <c r="X15" s="619"/>
      <c r="Y15" s="619"/>
      <c r="Z15" s="619"/>
      <c r="AA15" s="619"/>
      <c r="AB15" s="619"/>
      <c r="AC15" s="620"/>
    </row>
    <row r="16" spans="1:29" ht="29.25" customHeight="1">
      <c r="A16" s="622" t="s">
        <v>61</v>
      </c>
      <c r="B16" s="623"/>
      <c r="C16" s="313">
        <f>IF(LEN($J66)-8&lt;=0,"",MID($J66,LEN($J66)-8,1))</f>
      </c>
      <c r="D16" s="226">
        <f>IF(LEN($J66)-7&lt;=0,"",MID($J66,LEN($J66)-7,1))</f>
      </c>
      <c r="E16" s="314">
        <f>IF(LEN($J66)-6&lt;=0,"",MID($J66,LEN($J66)-6,1))</f>
      </c>
      <c r="F16" s="313">
        <f>IF(LEN($J66)-5&lt;=0,"",MID($J66,LEN($J66)-5,1))</f>
      </c>
      <c r="G16" s="226">
        <f>IF(LEN($J66)-4&lt;=0,"",MID($J66,LEN($J66)-4,1))</f>
      </c>
      <c r="H16" s="314">
        <f>IF(LEN($J66)-3&lt;=0,"",MID($J66,LEN($J66)-3,1))</f>
      </c>
      <c r="I16" s="226">
        <f>IF(LEN($J66)-2&lt;=0,"",MID($J66,LEN($J66)-2,1))</f>
      </c>
      <c r="J16" s="226">
        <f>IF(LEN($J66)-1&lt;=0,"",MID($J66,LEN($J66)-1,1))</f>
      </c>
      <c r="K16" s="224">
        <f>IF(LEN($J66)&lt;=0,"",MID($J66,LEN($J66),1))</f>
      </c>
      <c r="L16" s="226">
        <f>IF(LEN($J72)-8&lt;=0,"",MID($J72,LEN($J72)-8,1))</f>
      </c>
      <c r="M16" s="226">
        <f>IF(LEN($J72)-7&lt;=0,"",MID($J72,LEN($J72)-7,1))</f>
      </c>
      <c r="N16" s="314">
        <f>IF(LEN($J72)-6&lt;=0,"",MID($J72,LEN($J72)-6,1))</f>
      </c>
      <c r="O16" s="313">
        <f>IF(LEN($J72)-5&lt;=0,"",MID($J72,LEN($J72)-5,1))</f>
      </c>
      <c r="P16" s="226">
        <f>IF(LEN($J72)-4&lt;=0,"",MID($J72,LEN($J72)-4,1))</f>
      </c>
      <c r="Q16" s="314">
        <f>IF(LEN($J72)-3&lt;=0,"",MID($J72,LEN($J72)-3,1))</f>
      </c>
      <c r="R16" s="226">
        <f>IF(LEN($J72)-2&lt;=0,"",MID($J72,LEN($J72)-2,1))</f>
      </c>
      <c r="S16" s="226">
        <f>IF(LEN($J72)-1&lt;=0,"",MID($J72,LEN($J72)-1,1))</f>
      </c>
      <c r="T16" s="226">
        <f>IF(LEN($J72)&lt;=0,"",MID($J72,LEN($J72),1))</f>
      </c>
      <c r="U16" s="223">
        <f>IF(LEN($J76)-8&lt;=0,"",MID($J76,LEN($J76)-8,1))</f>
      </c>
      <c r="V16" s="226">
        <f>IF(LEN($J76)-7&lt;=0,"",MID($J76,LEN($J76)-7,1))</f>
      </c>
      <c r="W16" s="314">
        <f>IF(LEN($J76)-6&lt;=0,"",MID($J76,LEN($J76)-6,1))</f>
      </c>
      <c r="X16" s="313">
        <f>IF(LEN($J76)-5&lt;=0,"",MID($J76,LEN($J76)-5,1))</f>
      </c>
      <c r="Y16" s="226">
        <f>IF(LEN($J76)-4&lt;=0,"",MID($J76,LEN($J76)-4,1))</f>
      </c>
      <c r="Z16" s="314">
        <f>IF(LEN($J76)-3&lt;=0,"",MID($J76,LEN($J76)-3,1))</f>
      </c>
      <c r="AA16" s="226">
        <f>IF(LEN($J76)-2&lt;=0,"",MID($J76,LEN($J76)-2,1))</f>
      </c>
      <c r="AB16" s="226">
        <f>IF(LEN($J76)-1&lt;=0,"",MID($J76,LEN($J76)-1,1))</f>
      </c>
      <c r="AC16" s="224">
        <f>IF(LEN($J76)&lt;=0,"",MID($J76,LEN($J76),1))</f>
      </c>
    </row>
    <row r="17" spans="1:29" ht="29.25" customHeight="1">
      <c r="A17" s="611" t="s">
        <v>62</v>
      </c>
      <c r="B17" s="611"/>
      <c r="C17" s="313">
        <f>IF(LEN($J67)-8&lt;=0,"",MID($J67,LEN($J67)-8,1))</f>
      </c>
      <c r="D17" s="226">
        <f>IF(LEN($J67)-7&lt;=0,"",MID($J67,LEN($J67)-7,1))</f>
      </c>
      <c r="E17" s="314">
        <f>IF(LEN($J67)-6&lt;=0,"",MID($J67,LEN($J67)-6,1))</f>
      </c>
      <c r="F17" s="313">
        <f>IF(LEN($J67)-5&lt;=0,"",MID($J67,LEN($J67)-5,1))</f>
      </c>
      <c r="G17" s="226">
        <f>IF(LEN($J67)-4&lt;=0,"",MID($J67,LEN($J67)-4,1))</f>
      </c>
      <c r="H17" s="314">
        <f>IF(LEN($J67)-3&lt;=0,"",MID($J67,LEN($J67)-3,1))</f>
      </c>
      <c r="I17" s="226">
        <f>IF(LEN($J67)-2&lt;=0,"",MID($J67,LEN($J67)-2,1))</f>
      </c>
      <c r="J17" s="226">
        <f>IF(LEN($J67)-1&lt;=0,"",MID($J67,LEN($J67)-1,1))</f>
      </c>
      <c r="K17" s="224">
        <f>IF(LEN($J67)&lt;=0,"",MID($J67,LEN($J67),1))</f>
      </c>
      <c r="L17" s="226">
        <f>IF(LEN($J73)-8&lt;=0,"",MID($J73,LEN($J73)-8,1))</f>
      </c>
      <c r="M17" s="226">
        <f>IF(LEN($J73)-7&lt;=0,"",MID($J73,LEN($J73)-7,1))</f>
      </c>
      <c r="N17" s="314">
        <f>IF(LEN($J73)-6&lt;=0,"",MID($J73,LEN($J73)-6,1))</f>
      </c>
      <c r="O17" s="313">
        <f>IF(LEN($J73)-5&lt;=0,"",MID($J73,LEN($J73)-5,1))</f>
      </c>
      <c r="P17" s="226">
        <f>IF(LEN($J73)-4&lt;=0,"",MID($J73,LEN($J73)-4,1))</f>
      </c>
      <c r="Q17" s="314">
        <f>IF(LEN($J73)-3&lt;=0,"",MID($J73,LEN($J73)-3,1))</f>
      </c>
      <c r="R17" s="226">
        <f>IF(LEN($J73)-2&lt;=0,"",MID($J73,LEN($J73)-2,1))</f>
      </c>
      <c r="S17" s="226">
        <f>IF(LEN($J73)-1&lt;=0,"",MID($J73,LEN($J73)-1,1))</f>
      </c>
      <c r="T17" s="226">
        <f>IF(LEN($J73)&lt;=0,"",MID($J73,LEN($J73),1))</f>
      </c>
      <c r="U17" s="223">
        <f>IF(LEN($J77)-8&lt;=0,"",MID($J77,LEN($J77)-8,1))</f>
      </c>
      <c r="V17" s="226">
        <f>IF(LEN($J77)-7&lt;=0,"",MID($J77,LEN($J77)-7,1))</f>
      </c>
      <c r="W17" s="314">
        <f>IF(LEN($J77)-6&lt;=0,"",MID($J77,LEN($J77)-6,1))</f>
      </c>
      <c r="X17" s="313">
        <f>IF(LEN($J77)-5&lt;=0,"",MID($J77,LEN($J77)-5,1))</f>
      </c>
      <c r="Y17" s="226">
        <f>IF(LEN($J77)-4&lt;=0,"",MID($J77,LEN($J77)-4,1))</f>
      </c>
      <c r="Z17" s="314">
        <f>IF(LEN($J77)-3&lt;=0,"",MID($J77,LEN($J77)-3,1))</f>
      </c>
      <c r="AA17" s="226">
        <f>IF(LEN($J77)-2&lt;=0,"",MID($J77,LEN($J77)-2,1))</f>
      </c>
      <c r="AB17" s="226">
        <f>IF(LEN($J77)-1&lt;=0,"",MID($J77,LEN($J77)-1,1))</f>
      </c>
      <c r="AC17" s="224">
        <f>IF(LEN($J77)&lt;=0,"",MID($J77,LEN($J77),1))</f>
      </c>
    </row>
    <row r="18" spans="1:29" ht="29.25" customHeight="1">
      <c r="A18" s="498" t="s">
        <v>63</v>
      </c>
      <c r="B18" s="498"/>
      <c r="C18" s="313">
        <f>IF(LEN($J68)-8&lt;=0,"",MID($J68,LEN($J68)-8,1))</f>
      </c>
      <c r="D18" s="226">
        <f>IF(LEN($J68)-7&lt;=0,"",MID($J68,LEN($J68)-7,1))</f>
      </c>
      <c r="E18" s="314">
        <f>IF(LEN($J68)-6&lt;=0,"",MID($J68,LEN($J68)-6,1))</f>
      </c>
      <c r="F18" s="313">
        <f>IF(LEN($J68)-5&lt;=0,"",MID($J68,LEN($J68)-5,1))</f>
      </c>
      <c r="G18" s="226">
        <f>IF(LEN($J68)-4&lt;=0,"",MID($J68,LEN($J68)-4,1))</f>
      </c>
      <c r="H18" s="314">
        <f>IF(LEN($J68)-3&lt;=0,"",MID($J68,LEN($J68)-3,1))</f>
      </c>
      <c r="I18" s="226">
        <f>IF(LEN($J68)-2&lt;=0,"",MID($J68,LEN($J68)-2,1))</f>
      </c>
      <c r="J18" s="226">
        <f>IF(LEN($J68)-1&lt;=0,"",MID($J68,LEN($J68)-1,1))</f>
      </c>
      <c r="K18" s="224">
        <f>IF(LEN($J68)&lt;=0,"",MID($J68,LEN($J68),1))</f>
      </c>
      <c r="L18" s="226">
        <f>IF(LEN($J74)-8&lt;=0,"",MID($J74,LEN($J74)-8,1))</f>
      </c>
      <c r="M18" s="226">
        <f>IF(LEN($J74)-7&lt;=0,"",MID($J74,LEN($J74)-7,1))</f>
      </c>
      <c r="N18" s="314">
        <f>IF(LEN($J74)-6&lt;=0,"",MID($J74,LEN($J74)-6,1))</f>
      </c>
      <c r="O18" s="313">
        <f>IF(LEN($J74)-5&lt;=0,"",MID($J74,LEN($J74)-5,1))</f>
      </c>
      <c r="P18" s="226">
        <f>IF(LEN($J74)-4&lt;=0,"",MID($J74,LEN($J74)-4,1))</f>
      </c>
      <c r="Q18" s="314">
        <f>IF(LEN($J74)-3&lt;=0,"",MID($J74,LEN($J74)-3,1))</f>
      </c>
      <c r="R18" s="226">
        <f>IF(LEN($J74)-2&lt;=0,"",MID($J74,LEN($J74)-2,1))</f>
      </c>
      <c r="S18" s="226">
        <f>IF(LEN($J74)-1&lt;=0,"",MID($J74,LEN($J74)-1,1))</f>
      </c>
      <c r="T18" s="226">
        <f>IF(LEN($J74)&lt;=0,"",MID($J74,LEN($J74),1))</f>
      </c>
      <c r="U18" s="593"/>
      <c r="V18" s="594"/>
      <c r="W18" s="594"/>
      <c r="X18" s="594"/>
      <c r="Y18" s="594"/>
      <c r="Z18" s="594"/>
      <c r="AA18" s="594"/>
      <c r="AB18" s="594"/>
      <c r="AC18" s="595"/>
    </row>
    <row r="19" ht="14.25"/>
    <row r="20" ht="14.25"/>
    <row r="21" ht="14.25"/>
    <row r="22" ht="14.25">
      <c r="AL22" s="271"/>
    </row>
    <row r="23" ht="14.25"/>
    <row r="24" ht="14.25"/>
    <row r="25" spans="1:39" s="271" customFormat="1" ht="13.5">
      <c r="A25" s="398">
        <v>1</v>
      </c>
      <c r="B25" s="399">
        <v>1</v>
      </c>
      <c r="C25" s="398">
        <v>1</v>
      </c>
      <c r="D25" s="400">
        <v>1</v>
      </c>
      <c r="E25" s="400">
        <v>1</v>
      </c>
      <c r="F25" s="399">
        <v>1</v>
      </c>
      <c r="G25" s="398">
        <v>1</v>
      </c>
      <c r="H25" s="400">
        <v>1</v>
      </c>
      <c r="I25" s="400">
        <v>1</v>
      </c>
      <c r="J25" s="399">
        <v>1</v>
      </c>
      <c r="K25" s="398">
        <v>1</v>
      </c>
      <c r="L25" s="400">
        <v>1</v>
      </c>
      <c r="M25" s="400">
        <v>1</v>
      </c>
      <c r="N25" s="399">
        <v>1</v>
      </c>
      <c r="O25" s="398">
        <v>1</v>
      </c>
      <c r="P25" s="400">
        <v>1</v>
      </c>
      <c r="Q25" s="400">
        <v>1</v>
      </c>
      <c r="R25" s="399">
        <v>1</v>
      </c>
      <c r="S25" s="312"/>
      <c r="T25" s="312"/>
      <c r="U25" s="312"/>
      <c r="V25" s="312"/>
      <c r="AM25" s="272"/>
    </row>
    <row r="26" spans="1:39" s="271" customFormat="1" ht="13.5">
      <c r="A26" s="401">
        <f>IF($J43="",0,$J43/100000000)</f>
        <v>0</v>
      </c>
      <c r="B26" s="402">
        <f>ROUNDDOWN(A26,0)</f>
        <v>0</v>
      </c>
      <c r="C26" s="402">
        <f>ROUNDDOWN($A26*10,0)-(ROUNDDOWN($A26*10,-1))</f>
        <v>0</v>
      </c>
      <c r="D26" s="402">
        <f>ROUNDDOWN($A26*100,0)-(ROUNDDOWN($A26*100,-1))</f>
        <v>0</v>
      </c>
      <c r="E26" s="402">
        <f>ROUNDDOWN($A26*1000,0)-(ROUNDDOWN($A26*1000,-1))</f>
        <v>0</v>
      </c>
      <c r="F26" s="402">
        <f>ROUNDDOWN($A26*10000,0)-(ROUNDDOWN($A26*10000,-1))</f>
        <v>0</v>
      </c>
      <c r="G26" s="402">
        <f>ROUNDDOWN($A26*100000,0)-(ROUNDDOWN($A26*100000,-1))</f>
        <v>0</v>
      </c>
      <c r="H26" s="402">
        <f>ROUNDDOWN($A26*1000000,0)-(ROUNDDOWN($A26*1000000,-1))</f>
        <v>0</v>
      </c>
      <c r="I26" s="402">
        <f>ROUNDDOWN($A26*10000000,0)-(ROUNDDOWN($A26*10000000,-1))</f>
        <v>0</v>
      </c>
      <c r="J26" s="403">
        <f>ROUNDDOWN($A26*100000000,0)-(ROUNDDOWN($A26*100000000,-1))</f>
        <v>0</v>
      </c>
      <c r="K26" s="404"/>
      <c r="L26" s="401">
        <f>IF($J49="",0,$J49/100000)</f>
        <v>0</v>
      </c>
      <c r="M26" s="402">
        <f>ROUNDDOWN(L26,0)</f>
        <v>0</v>
      </c>
      <c r="N26" s="402">
        <f>ROUNDDOWN($L26*10,0)-(ROUNDDOWN($L26*10,-1))</f>
        <v>0</v>
      </c>
      <c r="O26" s="402">
        <f>ROUNDDOWN($L26*100,0)-(ROUNDDOWN($L26*100,-1))</f>
        <v>0</v>
      </c>
      <c r="P26" s="402">
        <f>ROUNDDOWN($L26*1000,0)-(ROUNDDOWN($L26*1000,-1))</f>
        <v>0</v>
      </c>
      <c r="Q26" s="402">
        <f>ROUNDDOWN($L26*10000,0)-(ROUNDDOWN($L26*10000,-1))</f>
        <v>0</v>
      </c>
      <c r="R26" s="403">
        <f>ROUNDDOWN($L26*100000,0)-(ROUNDDOWN($L26*100000,-1))</f>
        <v>0</v>
      </c>
      <c r="S26" s="278"/>
      <c r="T26" s="272"/>
      <c r="U26" s="272"/>
      <c r="AM26" s="272"/>
    </row>
    <row r="27" spans="1:39" s="271" customFormat="1" ht="13.5">
      <c r="A27" s="405">
        <f>IF(J44="",0,J44/100000000)</f>
        <v>0</v>
      </c>
      <c r="B27" s="406">
        <f>ROUNDDOWN(A27,0)</f>
        <v>0</v>
      </c>
      <c r="C27" s="406">
        <f>ROUNDDOWN($A27*10,0)-(ROUNDDOWN($A27*10,-1))</f>
        <v>0</v>
      </c>
      <c r="D27" s="406">
        <f>ROUNDDOWN($A27*100,0)-(ROUNDDOWN($A27*100,-1))</f>
        <v>0</v>
      </c>
      <c r="E27" s="406">
        <f>ROUNDDOWN($A27*1000,0)-(ROUNDDOWN($A27*1000,-1))</f>
        <v>0</v>
      </c>
      <c r="F27" s="406">
        <f>ROUNDDOWN($A27*10000,0)-(ROUNDDOWN($A27*10000,-1))</f>
        <v>0</v>
      </c>
      <c r="G27" s="406">
        <f>ROUNDDOWN($A27*100000,0)-(ROUNDDOWN($A27*100000,-1))</f>
        <v>0</v>
      </c>
      <c r="H27" s="406">
        <f>ROUNDDOWN($A27*1000000,0)-(ROUNDDOWN($A27*1000000,-1))</f>
        <v>0</v>
      </c>
      <c r="I27" s="406">
        <f>ROUNDDOWN($A27*10000000,0)-(ROUNDDOWN($A27*10000000,-1))</f>
        <v>0</v>
      </c>
      <c r="J27" s="407">
        <f>ROUNDDOWN($A27*100000000,0)-(ROUNDDOWN($A27*100000000,-1))</f>
        <v>0</v>
      </c>
      <c r="K27" s="404"/>
      <c r="L27" s="401">
        <f>IF($J50="",0,$J50/100000)</f>
        <v>0</v>
      </c>
      <c r="M27" s="402">
        <f>ROUNDDOWN(L27,0)</f>
        <v>0</v>
      </c>
      <c r="N27" s="402">
        <f>ROUNDDOWN($L27*10,0)-(ROUNDDOWN($L27*10,-1))</f>
        <v>0</v>
      </c>
      <c r="O27" s="402">
        <f>ROUNDDOWN($L27*100,0)-(ROUNDDOWN($L27*100,-1))</f>
        <v>0</v>
      </c>
      <c r="P27" s="402">
        <f>ROUNDDOWN($L27*1000,0)-(ROUNDDOWN($L27*1000,-1))</f>
        <v>0</v>
      </c>
      <c r="Q27" s="402">
        <f>ROUNDDOWN($L27*10000,0)-(ROUNDDOWN($L27*10000,-1))</f>
        <v>0</v>
      </c>
      <c r="R27" s="403">
        <f>ROUNDDOWN($L27*100000,0)-(ROUNDDOWN($L27*100000,-1))</f>
        <v>0</v>
      </c>
      <c r="AM27" s="272"/>
    </row>
    <row r="28" spans="1:39" s="271" customFormat="1" ht="13.5">
      <c r="A28" s="405">
        <f>IF(J45="",0,J45/100000000)</f>
        <v>0</v>
      </c>
      <c r="B28" s="406">
        <f aca="true" t="shared" si="0" ref="B28:B37">ROUNDDOWN(A28,0)</f>
        <v>0</v>
      </c>
      <c r="C28" s="406">
        <f aca="true" t="shared" si="1" ref="C28:C37">ROUNDDOWN($A28*10,0)-(ROUNDDOWN($A28*10,-1))</f>
        <v>0</v>
      </c>
      <c r="D28" s="406">
        <f aca="true" t="shared" si="2" ref="D28:D37">ROUNDDOWN($A28*100,0)-(ROUNDDOWN($A28*100,-1))</f>
        <v>0</v>
      </c>
      <c r="E28" s="406">
        <f aca="true" t="shared" si="3" ref="E28:E37">ROUNDDOWN($A28*1000,0)-(ROUNDDOWN($A28*1000,-1))</f>
        <v>0</v>
      </c>
      <c r="F28" s="406">
        <f aca="true" t="shared" si="4" ref="F28:F37">ROUNDDOWN($A28*10000,0)-(ROUNDDOWN($A28*10000,-1))</f>
        <v>0</v>
      </c>
      <c r="G28" s="406">
        <f aca="true" t="shared" si="5" ref="G28:G37">ROUNDDOWN($A28*100000,0)-(ROUNDDOWN($A28*100000,-1))</f>
        <v>0</v>
      </c>
      <c r="H28" s="406">
        <f aca="true" t="shared" si="6" ref="H28:H37">ROUNDDOWN($A28*1000000,0)-(ROUNDDOWN($A28*1000000,-1))</f>
        <v>0</v>
      </c>
      <c r="I28" s="406">
        <f aca="true" t="shared" si="7" ref="I28:I37">ROUNDDOWN($A28*10000000,0)-(ROUNDDOWN($A28*10000000,-1))</f>
        <v>0</v>
      </c>
      <c r="J28" s="407">
        <f aca="true" t="shared" si="8" ref="J28:J37">ROUNDDOWN($A28*100000000,0)-(ROUNDDOWN($A28*100000000,-1))</f>
        <v>0</v>
      </c>
      <c r="K28" s="404"/>
      <c r="L28" s="401">
        <f>IF($J51="",0,$J51/100000)</f>
        <v>0</v>
      </c>
      <c r="M28" s="402">
        <f>ROUNDDOWN(L28,0)</f>
        <v>0</v>
      </c>
      <c r="N28" s="402">
        <f>ROUNDDOWN($L28*10,0)-(ROUNDDOWN($L28*10,-1))</f>
        <v>0</v>
      </c>
      <c r="O28" s="402">
        <f>ROUNDDOWN($L28*100,0)-(ROUNDDOWN($L28*100,-1))</f>
        <v>0</v>
      </c>
      <c r="P28" s="402">
        <f>ROUNDDOWN($L28*1000,0)-(ROUNDDOWN($L28*1000,-1))</f>
        <v>0</v>
      </c>
      <c r="Q28" s="402">
        <f>ROUNDDOWN($L28*10000,0)-(ROUNDDOWN($L28*10000,-1))</f>
        <v>0</v>
      </c>
      <c r="R28" s="403">
        <f>ROUNDDOWN($L28*100000,0)-(ROUNDDOWN($L28*100000,-1))</f>
        <v>0</v>
      </c>
      <c r="AM28" s="272"/>
    </row>
    <row r="29" spans="1:39" s="271" customFormat="1" ht="13.5">
      <c r="A29" s="408">
        <f>IF(J46="",0,J46/100000000)</f>
        <v>0</v>
      </c>
      <c r="B29" s="409">
        <f t="shared" si="0"/>
        <v>0</v>
      </c>
      <c r="C29" s="409">
        <f t="shared" si="1"/>
        <v>0</v>
      </c>
      <c r="D29" s="409">
        <f t="shared" si="2"/>
        <v>0</v>
      </c>
      <c r="E29" s="409">
        <f t="shared" si="3"/>
        <v>0</v>
      </c>
      <c r="F29" s="409">
        <f t="shared" si="4"/>
        <v>0</v>
      </c>
      <c r="G29" s="409">
        <f t="shared" si="5"/>
        <v>0</v>
      </c>
      <c r="H29" s="409">
        <f t="shared" si="6"/>
        <v>0</v>
      </c>
      <c r="I29" s="409">
        <f t="shared" si="7"/>
        <v>0</v>
      </c>
      <c r="J29" s="410">
        <f t="shared" si="8"/>
        <v>0</v>
      </c>
      <c r="K29" s="404"/>
      <c r="L29" s="401">
        <f>IF($J52="",0,$J52/100000)</f>
        <v>0</v>
      </c>
      <c r="M29" s="402">
        <f>ROUNDDOWN(L29,0)</f>
        <v>0</v>
      </c>
      <c r="N29" s="402">
        <f>ROUNDDOWN($L29*10,0)-(ROUNDDOWN($L29*10,-1))</f>
        <v>0</v>
      </c>
      <c r="O29" s="402">
        <f>ROUNDDOWN($L29*100,0)-(ROUNDDOWN($L29*100,-1))</f>
        <v>0</v>
      </c>
      <c r="P29" s="402">
        <f>ROUNDDOWN($L29*1000,0)-(ROUNDDOWN($L29*1000,-1))</f>
        <v>0</v>
      </c>
      <c r="Q29" s="402">
        <f>ROUNDDOWN($L29*10000,0)-(ROUNDDOWN($L29*10000,-1))</f>
        <v>0</v>
      </c>
      <c r="R29" s="403">
        <f>ROUNDDOWN($L29*100000,0)-(ROUNDDOWN($L29*100000,-1))</f>
        <v>0</v>
      </c>
      <c r="AM29" s="272"/>
    </row>
    <row r="30" spans="1:39" s="271" customFormat="1" ht="13.5">
      <c r="A30" s="401">
        <f>IF(J66="",0,J66/100000000)</f>
        <v>0</v>
      </c>
      <c r="B30" s="402">
        <f>ROUNDDOWN(A30,0)</f>
        <v>0</v>
      </c>
      <c r="C30" s="402">
        <f t="shared" si="1"/>
        <v>0</v>
      </c>
      <c r="D30" s="402">
        <f t="shared" si="2"/>
        <v>0</v>
      </c>
      <c r="E30" s="402">
        <f t="shared" si="3"/>
        <v>0</v>
      </c>
      <c r="F30" s="402">
        <f t="shared" si="4"/>
        <v>0</v>
      </c>
      <c r="G30" s="402">
        <f t="shared" si="5"/>
        <v>0</v>
      </c>
      <c r="H30" s="402">
        <f t="shared" si="6"/>
        <v>0</v>
      </c>
      <c r="I30" s="402">
        <f t="shared" si="7"/>
        <v>0</v>
      </c>
      <c r="J30" s="403">
        <f t="shared" si="8"/>
        <v>0</v>
      </c>
      <c r="K30" s="404"/>
      <c r="L30" s="411">
        <f>IF($J53="",0,$J53/100000)</f>
        <v>0</v>
      </c>
      <c r="M30" s="397">
        <f>ROUNDDOWN(L30,0)</f>
        <v>0</v>
      </c>
      <c r="N30" s="397">
        <f>ROUNDDOWN($L30*10,0)-(ROUNDDOWN($L30*10,-1))</f>
        <v>0</v>
      </c>
      <c r="O30" s="397">
        <f>ROUNDDOWN($L30*100,0)-(ROUNDDOWN($L30*100,-1))</f>
        <v>0</v>
      </c>
      <c r="P30" s="397">
        <f>ROUNDDOWN($L30*1000,0)-(ROUNDDOWN($L30*1000,-1))</f>
        <v>0</v>
      </c>
      <c r="Q30" s="397">
        <f>ROUNDDOWN($L30*10000,0)-(ROUNDDOWN($L30*10000,-1))</f>
        <v>0</v>
      </c>
      <c r="R30" s="412">
        <f>ROUNDDOWN($L30*100000,0)-(ROUNDDOWN($L30*100000,-1))</f>
        <v>0</v>
      </c>
      <c r="AM30" s="272"/>
    </row>
    <row r="31" spans="1:39" s="271" customFormat="1" ht="13.5">
      <c r="A31" s="405">
        <f>IF(J67="",0,J67/100000000)</f>
        <v>0</v>
      </c>
      <c r="B31" s="406">
        <f t="shared" si="0"/>
        <v>0</v>
      </c>
      <c r="C31" s="406">
        <f t="shared" si="1"/>
        <v>0</v>
      </c>
      <c r="D31" s="406">
        <f t="shared" si="2"/>
        <v>0</v>
      </c>
      <c r="E31" s="406">
        <f t="shared" si="3"/>
        <v>0</v>
      </c>
      <c r="F31" s="406">
        <f t="shared" si="4"/>
        <v>0</v>
      </c>
      <c r="G31" s="406">
        <f t="shared" si="5"/>
        <v>0</v>
      </c>
      <c r="H31" s="406">
        <f t="shared" si="6"/>
        <v>0</v>
      </c>
      <c r="I31" s="406">
        <f t="shared" si="7"/>
        <v>0</v>
      </c>
      <c r="J31" s="407">
        <f t="shared" si="8"/>
        <v>0</v>
      </c>
      <c r="K31" s="404"/>
      <c r="L31" s="404"/>
      <c r="M31" s="404"/>
      <c r="N31" s="404"/>
      <c r="O31" s="404"/>
      <c r="P31" s="404"/>
      <c r="Q31" s="404"/>
      <c r="R31" s="404"/>
      <c r="AM31" s="272"/>
    </row>
    <row r="32" spans="1:39" s="271" customFormat="1" ht="13.5">
      <c r="A32" s="408">
        <f>IF(J68="",0,J68/100000000)</f>
        <v>0</v>
      </c>
      <c r="B32" s="409">
        <f t="shared" si="0"/>
        <v>0</v>
      </c>
      <c r="C32" s="409">
        <f t="shared" si="1"/>
        <v>0</v>
      </c>
      <c r="D32" s="409">
        <f t="shared" si="2"/>
        <v>0</v>
      </c>
      <c r="E32" s="409">
        <f t="shared" si="3"/>
        <v>0</v>
      </c>
      <c r="F32" s="409">
        <f t="shared" si="4"/>
        <v>0</v>
      </c>
      <c r="G32" s="409">
        <f t="shared" si="5"/>
        <v>0</v>
      </c>
      <c r="H32" s="409">
        <f t="shared" si="6"/>
        <v>0</v>
      </c>
      <c r="I32" s="409">
        <f t="shared" si="7"/>
        <v>0</v>
      </c>
      <c r="J32" s="410">
        <f t="shared" si="8"/>
        <v>0</v>
      </c>
      <c r="K32" s="404"/>
      <c r="L32" s="404"/>
      <c r="M32" s="404"/>
      <c r="N32" s="404"/>
      <c r="O32" s="404"/>
      <c r="P32" s="404"/>
      <c r="Q32" s="404"/>
      <c r="R32" s="404"/>
      <c r="AM32" s="272"/>
    </row>
    <row r="33" spans="1:39" s="271" customFormat="1" ht="13.5">
      <c r="A33" s="401">
        <f>IF(J72="",0,J72/100000000)</f>
        <v>0</v>
      </c>
      <c r="B33" s="402">
        <f t="shared" si="0"/>
        <v>0</v>
      </c>
      <c r="C33" s="402">
        <f t="shared" si="1"/>
        <v>0</v>
      </c>
      <c r="D33" s="402">
        <f t="shared" si="2"/>
        <v>0</v>
      </c>
      <c r="E33" s="402">
        <f t="shared" si="3"/>
        <v>0</v>
      </c>
      <c r="F33" s="402">
        <f t="shared" si="4"/>
        <v>0</v>
      </c>
      <c r="G33" s="402">
        <f t="shared" si="5"/>
        <v>0</v>
      </c>
      <c r="H33" s="402">
        <f t="shared" si="6"/>
        <v>0</v>
      </c>
      <c r="I33" s="402">
        <f t="shared" si="7"/>
        <v>0</v>
      </c>
      <c r="J33" s="403">
        <f t="shared" si="8"/>
        <v>0</v>
      </c>
      <c r="K33" s="404"/>
      <c r="L33" s="404"/>
      <c r="M33" s="404"/>
      <c r="N33" s="404"/>
      <c r="O33" s="404"/>
      <c r="P33" s="404"/>
      <c r="Q33" s="404"/>
      <c r="R33" s="404"/>
      <c r="AM33" s="272"/>
    </row>
    <row r="34" spans="1:39" s="271" customFormat="1" ht="13.5">
      <c r="A34" s="405">
        <f>IF(J73="",0,J73/100000000)</f>
        <v>0</v>
      </c>
      <c r="B34" s="406">
        <f t="shared" si="0"/>
        <v>0</v>
      </c>
      <c r="C34" s="406">
        <f t="shared" si="1"/>
        <v>0</v>
      </c>
      <c r="D34" s="406">
        <f t="shared" si="2"/>
        <v>0</v>
      </c>
      <c r="E34" s="406">
        <f t="shared" si="3"/>
        <v>0</v>
      </c>
      <c r="F34" s="406">
        <f t="shared" si="4"/>
        <v>0</v>
      </c>
      <c r="G34" s="406">
        <f t="shared" si="5"/>
        <v>0</v>
      </c>
      <c r="H34" s="406">
        <f t="shared" si="6"/>
        <v>0</v>
      </c>
      <c r="I34" s="406">
        <f t="shared" si="7"/>
        <v>0</v>
      </c>
      <c r="J34" s="407">
        <f t="shared" si="8"/>
        <v>0</v>
      </c>
      <c r="K34" s="404"/>
      <c r="L34" s="404"/>
      <c r="M34" s="404"/>
      <c r="N34" s="404"/>
      <c r="O34" s="404"/>
      <c r="P34" s="404"/>
      <c r="Q34" s="404"/>
      <c r="R34" s="404"/>
      <c r="AM34" s="272"/>
    </row>
    <row r="35" spans="1:39" s="271" customFormat="1" ht="13.5">
      <c r="A35" s="408">
        <f>IF(J74="",0,J74/100000000)</f>
        <v>0</v>
      </c>
      <c r="B35" s="409">
        <f t="shared" si="0"/>
        <v>0</v>
      </c>
      <c r="C35" s="409">
        <f t="shared" si="1"/>
        <v>0</v>
      </c>
      <c r="D35" s="409">
        <f t="shared" si="2"/>
        <v>0</v>
      </c>
      <c r="E35" s="409">
        <f t="shared" si="3"/>
        <v>0</v>
      </c>
      <c r="F35" s="409">
        <f t="shared" si="4"/>
        <v>0</v>
      </c>
      <c r="G35" s="409">
        <f t="shared" si="5"/>
        <v>0</v>
      </c>
      <c r="H35" s="409">
        <f t="shared" si="6"/>
        <v>0</v>
      </c>
      <c r="I35" s="409">
        <f t="shared" si="7"/>
        <v>0</v>
      </c>
      <c r="J35" s="410">
        <f t="shared" si="8"/>
        <v>0</v>
      </c>
      <c r="K35" s="404"/>
      <c r="L35" s="404"/>
      <c r="M35" s="404"/>
      <c r="N35" s="404"/>
      <c r="O35" s="404"/>
      <c r="P35" s="404"/>
      <c r="Q35" s="404"/>
      <c r="R35" s="404"/>
      <c r="AM35" s="272"/>
    </row>
    <row r="36" spans="1:39" s="271" customFormat="1" ht="13.5">
      <c r="A36" s="401">
        <f>IF(J76="",0,J76/100000000)</f>
        <v>0</v>
      </c>
      <c r="B36" s="402">
        <f t="shared" si="0"/>
        <v>0</v>
      </c>
      <c r="C36" s="402">
        <f t="shared" si="1"/>
        <v>0</v>
      </c>
      <c r="D36" s="402">
        <f t="shared" si="2"/>
        <v>0</v>
      </c>
      <c r="E36" s="402">
        <f t="shared" si="3"/>
        <v>0</v>
      </c>
      <c r="F36" s="402">
        <f t="shared" si="4"/>
        <v>0</v>
      </c>
      <c r="G36" s="402">
        <f t="shared" si="5"/>
        <v>0</v>
      </c>
      <c r="H36" s="402">
        <f t="shared" si="6"/>
        <v>0</v>
      </c>
      <c r="I36" s="402">
        <f t="shared" si="7"/>
        <v>0</v>
      </c>
      <c r="J36" s="403">
        <f t="shared" si="8"/>
        <v>0</v>
      </c>
      <c r="K36" s="404"/>
      <c r="L36" s="404"/>
      <c r="M36" s="404"/>
      <c r="N36" s="404"/>
      <c r="O36" s="404"/>
      <c r="P36" s="404"/>
      <c r="Q36" s="404"/>
      <c r="R36" s="404"/>
      <c r="AM36" s="272"/>
    </row>
    <row r="37" spans="1:39" s="271" customFormat="1" ht="13.5">
      <c r="A37" s="408">
        <f>IF(J77="",0,J77/100000000)</f>
        <v>0</v>
      </c>
      <c r="B37" s="409">
        <f t="shared" si="0"/>
        <v>0</v>
      </c>
      <c r="C37" s="409">
        <f t="shared" si="1"/>
        <v>0</v>
      </c>
      <c r="D37" s="409">
        <f t="shared" si="2"/>
        <v>0</v>
      </c>
      <c r="E37" s="409">
        <f t="shared" si="3"/>
        <v>0</v>
      </c>
      <c r="F37" s="409">
        <f t="shared" si="4"/>
        <v>0</v>
      </c>
      <c r="G37" s="409">
        <f t="shared" si="5"/>
        <v>0</v>
      </c>
      <c r="H37" s="409">
        <f t="shared" si="6"/>
        <v>0</v>
      </c>
      <c r="I37" s="409">
        <f t="shared" si="7"/>
        <v>0</v>
      </c>
      <c r="J37" s="410">
        <f t="shared" si="8"/>
        <v>0</v>
      </c>
      <c r="K37" s="404"/>
      <c r="L37" s="404"/>
      <c r="M37" s="404"/>
      <c r="N37" s="404"/>
      <c r="O37" s="404"/>
      <c r="P37" s="404"/>
      <c r="Q37" s="404"/>
      <c r="R37" s="404"/>
      <c r="AM37" s="272"/>
    </row>
    <row r="38" s="271" customFormat="1" ht="13.5">
      <c r="AM38" s="272"/>
    </row>
    <row r="39" s="271" customFormat="1" ht="13.5">
      <c r="AM39" s="272"/>
    </row>
    <row r="40" s="271" customFormat="1" ht="13.5">
      <c r="AM40" s="272"/>
    </row>
    <row r="41" s="271" customFormat="1" ht="13.5">
      <c r="AM41" s="272"/>
    </row>
    <row r="42" spans="1:39" s="271" customFormat="1" ht="20.25" customHeight="1">
      <c r="A42" s="265" t="s">
        <v>645</v>
      </c>
      <c r="B42" s="266"/>
      <c r="C42" s="266"/>
      <c r="D42" s="266"/>
      <c r="E42" s="266"/>
      <c r="F42" s="266"/>
      <c r="G42" s="266"/>
      <c r="H42" s="266"/>
      <c r="I42" s="266"/>
      <c r="J42" s="266"/>
      <c r="K42" s="266"/>
      <c r="L42" s="266"/>
      <c r="M42" s="266"/>
      <c r="N42" s="266"/>
      <c r="O42" s="266"/>
      <c r="P42" s="266"/>
      <c r="Q42" s="266"/>
      <c r="R42" s="266"/>
      <c r="S42" s="266"/>
      <c r="T42" s="266"/>
      <c r="U42" s="266"/>
      <c r="V42" s="267"/>
      <c r="W42" s="268"/>
      <c r="X42" s="269"/>
      <c r="Y42" s="269"/>
      <c r="Z42" s="269"/>
      <c r="AA42" s="269"/>
      <c r="AB42" s="269"/>
      <c r="AC42" s="269"/>
      <c r="AD42" s="269"/>
      <c r="AE42" s="269"/>
      <c r="AF42" s="270"/>
      <c r="AM42" s="272"/>
    </row>
    <row r="43" spans="1:39" s="271" customFormat="1" ht="20.25" customHeight="1">
      <c r="A43" s="273" t="s">
        <v>640</v>
      </c>
      <c r="B43" s="274"/>
      <c r="C43" s="274"/>
      <c r="D43" s="274"/>
      <c r="E43" s="274"/>
      <c r="F43" s="274"/>
      <c r="G43" s="274"/>
      <c r="H43" s="274"/>
      <c r="I43" s="275"/>
      <c r="J43" s="588"/>
      <c r="K43" s="589"/>
      <c r="L43" s="589"/>
      <c r="M43" s="589"/>
      <c r="N43" s="589"/>
      <c r="O43" s="589"/>
      <c r="P43" s="276" t="s">
        <v>644</v>
      </c>
      <c r="Q43" s="276"/>
      <c r="R43" s="276"/>
      <c r="S43" s="276"/>
      <c r="T43" s="276"/>
      <c r="U43" s="276"/>
      <c r="V43" s="277"/>
      <c r="W43" s="278"/>
      <c r="X43" s="272"/>
      <c r="Y43" s="272"/>
      <c r="Z43" s="272"/>
      <c r="AA43" s="272"/>
      <c r="AB43" s="272"/>
      <c r="AC43" s="272"/>
      <c r="AD43" s="272"/>
      <c r="AE43" s="272"/>
      <c r="AF43" s="279"/>
      <c r="AM43" s="272"/>
    </row>
    <row r="44" spans="1:39" s="271" customFormat="1" ht="20.25" customHeight="1">
      <c r="A44" s="273" t="s">
        <v>641</v>
      </c>
      <c r="B44" s="274"/>
      <c r="C44" s="274"/>
      <c r="D44" s="274"/>
      <c r="E44" s="274"/>
      <c r="F44" s="274"/>
      <c r="G44" s="274"/>
      <c r="H44" s="274"/>
      <c r="I44" s="275"/>
      <c r="J44" s="588"/>
      <c r="K44" s="589"/>
      <c r="L44" s="589"/>
      <c r="M44" s="589"/>
      <c r="N44" s="589"/>
      <c r="O44" s="589"/>
      <c r="P44" s="276" t="s">
        <v>644</v>
      </c>
      <c r="Q44" s="276"/>
      <c r="R44" s="276"/>
      <c r="S44" s="276"/>
      <c r="T44" s="276"/>
      <c r="U44" s="276"/>
      <c r="V44" s="277"/>
      <c r="W44" s="278"/>
      <c r="X44" s="272"/>
      <c r="Y44" s="272"/>
      <c r="Z44" s="272"/>
      <c r="AA44" s="272"/>
      <c r="AB44" s="272"/>
      <c r="AC44" s="272"/>
      <c r="AD44" s="272"/>
      <c r="AE44" s="272"/>
      <c r="AF44" s="279"/>
      <c r="AM44" s="272"/>
    </row>
    <row r="45" spans="1:39" s="271" customFormat="1" ht="20.25" customHeight="1">
      <c r="A45" s="273" t="s">
        <v>642</v>
      </c>
      <c r="B45" s="274"/>
      <c r="C45" s="274"/>
      <c r="D45" s="274"/>
      <c r="E45" s="274"/>
      <c r="F45" s="274"/>
      <c r="G45" s="274"/>
      <c r="H45" s="274"/>
      <c r="I45" s="275"/>
      <c r="J45" s="588"/>
      <c r="K45" s="589"/>
      <c r="L45" s="589"/>
      <c r="M45" s="589"/>
      <c r="N45" s="589"/>
      <c r="O45" s="589"/>
      <c r="P45" s="276" t="s">
        <v>644</v>
      </c>
      <c r="Q45" s="276"/>
      <c r="R45" s="276"/>
      <c r="S45" s="276"/>
      <c r="T45" s="276"/>
      <c r="U45" s="276"/>
      <c r="V45" s="277"/>
      <c r="W45" s="278"/>
      <c r="X45" s="272"/>
      <c r="Y45" s="272"/>
      <c r="Z45" s="272"/>
      <c r="AA45" s="272"/>
      <c r="AB45" s="272"/>
      <c r="AC45" s="272"/>
      <c r="AD45" s="272"/>
      <c r="AE45" s="272"/>
      <c r="AF45" s="279"/>
      <c r="AM45" s="272"/>
    </row>
    <row r="46" spans="1:39" s="271" customFormat="1" ht="20.25" customHeight="1">
      <c r="A46" s="273" t="s">
        <v>643</v>
      </c>
      <c r="B46" s="274"/>
      <c r="C46" s="274"/>
      <c r="D46" s="274"/>
      <c r="E46" s="274"/>
      <c r="F46" s="274"/>
      <c r="G46" s="274"/>
      <c r="H46" s="274"/>
      <c r="I46" s="275"/>
      <c r="J46" s="588"/>
      <c r="K46" s="589"/>
      <c r="L46" s="589"/>
      <c r="M46" s="589"/>
      <c r="N46" s="589"/>
      <c r="O46" s="589"/>
      <c r="P46" s="276" t="s">
        <v>644</v>
      </c>
      <c r="Q46" s="276"/>
      <c r="R46" s="276"/>
      <c r="S46" s="276"/>
      <c r="T46" s="276"/>
      <c r="U46" s="276"/>
      <c r="V46" s="277"/>
      <c r="W46" s="280"/>
      <c r="X46" s="281"/>
      <c r="Y46" s="281"/>
      <c r="Z46" s="281"/>
      <c r="AA46" s="281"/>
      <c r="AB46" s="281"/>
      <c r="AC46" s="281"/>
      <c r="AD46" s="281"/>
      <c r="AE46" s="281"/>
      <c r="AF46" s="282"/>
      <c r="AM46" s="272"/>
    </row>
    <row r="47" spans="1:39" s="271" customFormat="1" ht="20.25" customHeight="1">
      <c r="A47" s="284"/>
      <c r="B47" s="284"/>
      <c r="C47" s="284"/>
      <c r="D47" s="284"/>
      <c r="E47" s="284"/>
      <c r="F47" s="284"/>
      <c r="G47" s="284"/>
      <c r="H47" s="284"/>
      <c r="I47" s="284"/>
      <c r="J47" s="269"/>
      <c r="K47" s="269"/>
      <c r="L47" s="269"/>
      <c r="M47" s="269"/>
      <c r="N47" s="269"/>
      <c r="O47" s="269"/>
      <c r="P47" s="269"/>
      <c r="Q47" s="269"/>
      <c r="R47" s="269"/>
      <c r="S47" s="269"/>
      <c r="T47" s="269"/>
      <c r="U47" s="269"/>
      <c r="V47" s="269"/>
      <c r="W47" s="272"/>
      <c r="X47" s="272"/>
      <c r="Y47" s="272"/>
      <c r="Z47" s="272"/>
      <c r="AA47" s="272"/>
      <c r="AB47" s="272"/>
      <c r="AC47" s="272"/>
      <c r="AD47" s="272"/>
      <c r="AE47" s="272"/>
      <c r="AF47" s="272"/>
      <c r="AM47" s="272"/>
    </row>
    <row r="48" spans="1:39" s="271" customFormat="1" ht="20.25" customHeight="1">
      <c r="A48" s="292" t="s">
        <v>646</v>
      </c>
      <c r="B48" s="285"/>
      <c r="C48" s="285"/>
      <c r="D48" s="285"/>
      <c r="E48" s="285"/>
      <c r="F48" s="285"/>
      <c r="G48" s="285"/>
      <c r="H48" s="285"/>
      <c r="I48" s="285"/>
      <c r="J48" s="286"/>
      <c r="K48" s="286"/>
      <c r="L48" s="286"/>
      <c r="M48" s="286"/>
      <c r="N48" s="286"/>
      <c r="O48" s="286"/>
      <c r="P48" s="286"/>
      <c r="Q48" s="286"/>
      <c r="R48" s="286"/>
      <c r="S48" s="286"/>
      <c r="T48" s="286"/>
      <c r="U48" s="286"/>
      <c r="V48" s="287"/>
      <c r="W48" s="268"/>
      <c r="X48" s="269"/>
      <c r="Y48" s="269"/>
      <c r="Z48" s="269"/>
      <c r="AA48" s="269"/>
      <c r="AB48" s="269"/>
      <c r="AC48" s="269"/>
      <c r="AD48" s="269"/>
      <c r="AE48" s="269"/>
      <c r="AF48" s="270"/>
      <c r="AM48" s="272"/>
    </row>
    <row r="49" spans="1:39" s="271" customFormat="1" ht="20.25" customHeight="1">
      <c r="A49" s="293" t="s">
        <v>647</v>
      </c>
      <c r="B49" s="290"/>
      <c r="C49" s="290"/>
      <c r="D49" s="290"/>
      <c r="E49" s="290"/>
      <c r="F49" s="290"/>
      <c r="G49" s="290"/>
      <c r="H49" s="290"/>
      <c r="I49" s="291"/>
      <c r="J49" s="587"/>
      <c r="K49" s="587"/>
      <c r="L49" s="587"/>
      <c r="M49" s="587"/>
      <c r="N49" s="587"/>
      <c r="O49" s="587"/>
      <c r="P49" s="288" t="s">
        <v>652</v>
      </c>
      <c r="Q49" s="288"/>
      <c r="R49" s="288"/>
      <c r="S49" s="288"/>
      <c r="T49" s="288"/>
      <c r="U49" s="288"/>
      <c r="V49" s="289"/>
      <c r="W49" s="278"/>
      <c r="X49" s="272"/>
      <c r="Y49" s="272"/>
      <c r="Z49" s="272"/>
      <c r="AA49" s="272"/>
      <c r="AB49" s="272"/>
      <c r="AC49" s="272"/>
      <c r="AD49" s="272"/>
      <c r="AE49" s="272"/>
      <c r="AF49" s="279"/>
      <c r="AM49" s="272"/>
    </row>
    <row r="50" spans="1:39" s="271" customFormat="1" ht="20.25" customHeight="1">
      <c r="A50" s="293" t="s">
        <v>648</v>
      </c>
      <c r="B50" s="290"/>
      <c r="C50" s="290"/>
      <c r="D50" s="290"/>
      <c r="E50" s="290"/>
      <c r="F50" s="290"/>
      <c r="G50" s="290"/>
      <c r="H50" s="290"/>
      <c r="I50" s="291"/>
      <c r="J50" s="587"/>
      <c r="K50" s="587"/>
      <c r="L50" s="587"/>
      <c r="M50" s="587"/>
      <c r="N50" s="587"/>
      <c r="O50" s="587"/>
      <c r="P50" s="288" t="s">
        <v>652</v>
      </c>
      <c r="Q50" s="288"/>
      <c r="R50" s="288"/>
      <c r="S50" s="288"/>
      <c r="T50" s="288"/>
      <c r="U50" s="288"/>
      <c r="V50" s="289"/>
      <c r="W50" s="278"/>
      <c r="X50" s="272"/>
      <c r="Y50" s="272"/>
      <c r="Z50" s="272"/>
      <c r="AA50" s="272"/>
      <c r="AB50" s="272"/>
      <c r="AC50" s="272"/>
      <c r="AD50" s="272"/>
      <c r="AE50" s="272"/>
      <c r="AF50" s="279"/>
      <c r="AM50" s="272"/>
    </row>
    <row r="51" spans="1:32" ht="20.25" customHeight="1">
      <c r="A51" s="235" t="s">
        <v>649</v>
      </c>
      <c r="B51" s="294"/>
      <c r="C51" s="294"/>
      <c r="D51" s="294"/>
      <c r="E51" s="294"/>
      <c r="F51" s="294"/>
      <c r="G51" s="294"/>
      <c r="H51" s="294"/>
      <c r="I51" s="295"/>
      <c r="J51" s="587"/>
      <c r="K51" s="587"/>
      <c r="L51" s="587"/>
      <c r="M51" s="587"/>
      <c r="N51" s="587"/>
      <c r="O51" s="587"/>
      <c r="P51" s="288" t="s">
        <v>652</v>
      </c>
      <c r="Q51" s="296"/>
      <c r="R51" s="296"/>
      <c r="S51" s="296"/>
      <c r="T51" s="296"/>
      <c r="U51" s="253"/>
      <c r="V51" s="254"/>
      <c r="W51" s="47"/>
      <c r="X51" s="46"/>
      <c r="Y51" s="46"/>
      <c r="Z51" s="46"/>
      <c r="AA51" s="46"/>
      <c r="AB51" s="46"/>
      <c r="AC51" s="46"/>
      <c r="AD51" s="46"/>
      <c r="AE51" s="46"/>
      <c r="AF51" s="49"/>
    </row>
    <row r="52" spans="1:32" ht="20.25" customHeight="1">
      <c r="A52" s="235" t="s">
        <v>650</v>
      </c>
      <c r="B52" s="294"/>
      <c r="C52" s="294"/>
      <c r="D52" s="294"/>
      <c r="E52" s="294"/>
      <c r="F52" s="294"/>
      <c r="G52" s="294"/>
      <c r="H52" s="294"/>
      <c r="I52" s="295"/>
      <c r="J52" s="587"/>
      <c r="K52" s="587"/>
      <c r="L52" s="587"/>
      <c r="M52" s="587"/>
      <c r="N52" s="587"/>
      <c r="O52" s="587"/>
      <c r="P52" s="288" t="s">
        <v>652</v>
      </c>
      <c r="Q52" s="296"/>
      <c r="R52" s="296"/>
      <c r="S52" s="296"/>
      <c r="T52" s="296"/>
      <c r="U52" s="253"/>
      <c r="V52" s="254"/>
      <c r="W52" s="47"/>
      <c r="X52" s="46"/>
      <c r="Y52" s="46"/>
      <c r="Z52" s="46"/>
      <c r="AA52" s="46"/>
      <c r="AB52" s="46"/>
      <c r="AC52" s="46"/>
      <c r="AD52" s="46"/>
      <c r="AE52" s="46"/>
      <c r="AF52" s="49"/>
    </row>
    <row r="53" spans="1:32" ht="20.25" customHeight="1">
      <c r="A53" s="235" t="s">
        <v>651</v>
      </c>
      <c r="B53" s="294"/>
      <c r="C53" s="294"/>
      <c r="D53" s="294"/>
      <c r="E53" s="294"/>
      <c r="F53" s="294"/>
      <c r="G53" s="294"/>
      <c r="H53" s="294"/>
      <c r="I53" s="295"/>
      <c r="J53" s="587"/>
      <c r="K53" s="587"/>
      <c r="L53" s="587"/>
      <c r="M53" s="587"/>
      <c r="N53" s="587"/>
      <c r="O53" s="587"/>
      <c r="P53" s="288" t="s">
        <v>652</v>
      </c>
      <c r="Q53" s="296"/>
      <c r="R53" s="296"/>
      <c r="S53" s="296"/>
      <c r="T53" s="296"/>
      <c r="U53" s="253"/>
      <c r="V53" s="254"/>
      <c r="W53" s="79"/>
      <c r="X53" s="80"/>
      <c r="Y53" s="80"/>
      <c r="Z53" s="80"/>
      <c r="AA53" s="80"/>
      <c r="AB53" s="80"/>
      <c r="AC53" s="80"/>
      <c r="AD53" s="80"/>
      <c r="AE53" s="80"/>
      <c r="AF53" s="83"/>
    </row>
    <row r="54" ht="20.25" customHeight="1"/>
    <row r="55" spans="1:32" ht="20.25" customHeight="1">
      <c r="A55" s="145" t="s">
        <v>639</v>
      </c>
      <c r="B55" s="297"/>
      <c r="C55" s="297"/>
      <c r="D55" s="297"/>
      <c r="E55" s="297"/>
      <c r="F55" s="297"/>
      <c r="G55" s="297"/>
      <c r="H55" s="297"/>
      <c r="I55" s="297"/>
      <c r="J55" s="297"/>
      <c r="K55" s="297"/>
      <c r="L55" s="297"/>
      <c r="M55" s="297"/>
      <c r="N55" s="297"/>
      <c r="O55" s="297"/>
      <c r="P55" s="297"/>
      <c r="Q55" s="297"/>
      <c r="R55" s="297"/>
      <c r="S55" s="297"/>
      <c r="T55" s="297"/>
      <c r="U55" s="297"/>
      <c r="V55" s="298"/>
      <c r="W55" s="62"/>
      <c r="X55" s="45"/>
      <c r="Y55" s="45"/>
      <c r="Z55" s="45"/>
      <c r="AA55" s="45"/>
      <c r="AB55" s="45"/>
      <c r="AC55" s="45"/>
      <c r="AD55" s="45"/>
      <c r="AE55" s="45"/>
      <c r="AF55" s="48"/>
    </row>
    <row r="56" spans="1:32" ht="20.25" customHeight="1">
      <c r="A56" s="299" t="s">
        <v>639</v>
      </c>
      <c r="B56" s="300"/>
      <c r="C56" s="300"/>
      <c r="D56" s="300"/>
      <c r="E56" s="300"/>
      <c r="F56" s="300"/>
      <c r="G56" s="300"/>
      <c r="H56" s="300"/>
      <c r="I56" s="301"/>
      <c r="J56" s="587"/>
      <c r="K56" s="587"/>
      <c r="L56" s="587"/>
      <c r="M56" s="587"/>
      <c r="N56" s="587"/>
      <c r="O56" s="587"/>
      <c r="P56" s="302" t="s">
        <v>190</v>
      </c>
      <c r="Q56" s="302"/>
      <c r="R56" s="302"/>
      <c r="S56" s="302"/>
      <c r="T56" s="302"/>
      <c r="U56" s="302"/>
      <c r="V56" s="303"/>
      <c r="W56" s="79"/>
      <c r="X56" s="80"/>
      <c r="Y56" s="80"/>
      <c r="Z56" s="80"/>
      <c r="AA56" s="80"/>
      <c r="AB56" s="80"/>
      <c r="AC56" s="80"/>
      <c r="AD56" s="80"/>
      <c r="AE56" s="80"/>
      <c r="AF56" s="83"/>
    </row>
    <row r="57" spans="1:22" ht="20.25" customHeight="1">
      <c r="A57" s="44"/>
      <c r="B57" s="44"/>
      <c r="C57" s="44"/>
      <c r="D57" s="44"/>
      <c r="E57" s="44"/>
      <c r="F57" s="44"/>
      <c r="G57" s="44"/>
      <c r="H57" s="44"/>
      <c r="I57" s="44"/>
      <c r="J57" s="44"/>
      <c r="K57" s="44"/>
      <c r="L57" s="44"/>
      <c r="M57" s="44"/>
      <c r="N57" s="44"/>
      <c r="O57" s="44"/>
      <c r="P57" s="44"/>
      <c r="Q57" s="44"/>
      <c r="R57" s="44"/>
      <c r="S57" s="44"/>
      <c r="T57" s="44"/>
      <c r="U57" s="44"/>
      <c r="V57" s="44"/>
    </row>
    <row r="58" spans="1:32" ht="20.25" customHeight="1">
      <c r="A58" s="145" t="s">
        <v>653</v>
      </c>
      <c r="B58" s="297"/>
      <c r="C58" s="297"/>
      <c r="D58" s="297"/>
      <c r="E58" s="297"/>
      <c r="F58" s="297"/>
      <c r="G58" s="297"/>
      <c r="H58" s="297"/>
      <c r="I58" s="297"/>
      <c r="J58" s="297"/>
      <c r="K58" s="297"/>
      <c r="L58" s="297"/>
      <c r="M58" s="297"/>
      <c r="N58" s="297"/>
      <c r="O58" s="297"/>
      <c r="P58" s="297"/>
      <c r="Q58" s="297"/>
      <c r="R58" s="297"/>
      <c r="S58" s="297"/>
      <c r="T58" s="297"/>
      <c r="U58" s="297"/>
      <c r="V58" s="298"/>
      <c r="W58" s="62"/>
      <c r="X58" s="45"/>
      <c r="Y58" s="45"/>
      <c r="Z58" s="45"/>
      <c r="AA58" s="45"/>
      <c r="AB58" s="45"/>
      <c r="AC58" s="45"/>
      <c r="AD58" s="45"/>
      <c r="AE58" s="45"/>
      <c r="AF58" s="48"/>
    </row>
    <row r="59" spans="1:32" ht="20.25" customHeight="1">
      <c r="A59" s="235" t="s">
        <v>654</v>
      </c>
      <c r="B59" s="294"/>
      <c r="C59" s="294"/>
      <c r="D59" s="294"/>
      <c r="E59" s="294"/>
      <c r="F59" s="294"/>
      <c r="G59" s="294"/>
      <c r="H59" s="294"/>
      <c r="I59" s="295"/>
      <c r="J59" s="296"/>
      <c r="K59" s="296"/>
      <c r="L59" s="296"/>
      <c r="M59" s="296"/>
      <c r="N59" s="296"/>
      <c r="O59" s="296"/>
      <c r="P59" s="296"/>
      <c r="Q59" s="296"/>
      <c r="R59" s="296"/>
      <c r="S59" s="296"/>
      <c r="T59" s="296"/>
      <c r="U59" s="296"/>
      <c r="V59" s="304"/>
      <c r="W59" s="47"/>
      <c r="X59" s="46"/>
      <c r="Y59" s="46"/>
      <c r="Z59" s="46"/>
      <c r="AA59" s="46"/>
      <c r="AB59" s="46"/>
      <c r="AC59" s="46"/>
      <c r="AD59" s="46"/>
      <c r="AE59" s="46"/>
      <c r="AF59" s="49"/>
    </row>
    <row r="60" spans="1:32" ht="20.25" customHeight="1">
      <c r="A60" s="235" t="s">
        <v>655</v>
      </c>
      <c r="B60" s="294"/>
      <c r="C60" s="294"/>
      <c r="D60" s="294"/>
      <c r="E60" s="294"/>
      <c r="F60" s="294"/>
      <c r="G60" s="294"/>
      <c r="H60" s="294"/>
      <c r="I60" s="295"/>
      <c r="J60" s="296"/>
      <c r="K60" s="296"/>
      <c r="L60" s="296"/>
      <c r="M60" s="296"/>
      <c r="N60" s="296"/>
      <c r="O60" s="296"/>
      <c r="P60" s="296"/>
      <c r="Q60" s="296"/>
      <c r="R60" s="296"/>
      <c r="S60" s="296"/>
      <c r="T60" s="296"/>
      <c r="U60" s="296"/>
      <c r="V60" s="304"/>
      <c r="W60" s="79"/>
      <c r="X60" s="80"/>
      <c r="Y60" s="80"/>
      <c r="Z60" s="80"/>
      <c r="AA60" s="80"/>
      <c r="AB60" s="80"/>
      <c r="AC60" s="80"/>
      <c r="AD60" s="80"/>
      <c r="AE60" s="80"/>
      <c r="AF60" s="83"/>
    </row>
    <row r="61" spans="1:22" ht="22.5" customHeight="1">
      <c r="A61" s="44"/>
      <c r="B61" s="44"/>
      <c r="C61" s="44"/>
      <c r="D61" s="44"/>
      <c r="E61" s="44"/>
      <c r="F61" s="44"/>
      <c r="G61" s="44"/>
      <c r="H61" s="44"/>
      <c r="I61" s="44"/>
      <c r="J61" s="44"/>
      <c r="K61" s="44"/>
      <c r="L61" s="44"/>
      <c r="M61" s="44"/>
      <c r="N61" s="44"/>
      <c r="O61" s="44"/>
      <c r="P61" s="44"/>
      <c r="Q61" s="44"/>
      <c r="R61" s="44"/>
      <c r="S61" s="44"/>
      <c r="T61" s="44"/>
      <c r="U61" s="44"/>
      <c r="V61" s="44"/>
    </row>
    <row r="62" spans="1:32" ht="20.25" customHeight="1">
      <c r="A62" s="305" t="s">
        <v>656</v>
      </c>
      <c r="B62" s="306"/>
      <c r="C62" s="306"/>
      <c r="D62" s="306"/>
      <c r="E62" s="306"/>
      <c r="F62" s="306"/>
      <c r="G62" s="306"/>
      <c r="H62" s="306"/>
      <c r="I62" s="306"/>
      <c r="J62" s="306"/>
      <c r="K62" s="306"/>
      <c r="L62" s="306"/>
      <c r="M62" s="306"/>
      <c r="N62" s="306"/>
      <c r="O62" s="306"/>
      <c r="P62" s="306"/>
      <c r="Q62" s="306"/>
      <c r="R62" s="306"/>
      <c r="S62" s="306"/>
      <c r="T62" s="306"/>
      <c r="U62" s="306"/>
      <c r="V62" s="307"/>
      <c r="W62" s="62"/>
      <c r="X62" s="45"/>
      <c r="Y62" s="45"/>
      <c r="Z62" s="45"/>
      <c r="AA62" s="45"/>
      <c r="AB62" s="45"/>
      <c r="AC62" s="45"/>
      <c r="AD62" s="45"/>
      <c r="AE62" s="45"/>
      <c r="AF62" s="48"/>
    </row>
    <row r="63" spans="1:32" ht="20.25" customHeight="1">
      <c r="A63" s="235" t="s">
        <v>657</v>
      </c>
      <c r="B63" s="294"/>
      <c r="C63" s="294"/>
      <c r="D63" s="294"/>
      <c r="E63" s="294"/>
      <c r="F63" s="294"/>
      <c r="G63" s="294"/>
      <c r="H63" s="294"/>
      <c r="I63" s="295"/>
      <c r="J63" s="609"/>
      <c r="K63" s="609"/>
      <c r="L63" s="609"/>
      <c r="M63" s="609"/>
      <c r="N63" s="609"/>
      <c r="O63" s="609"/>
      <c r="P63" s="296"/>
      <c r="Q63" s="296"/>
      <c r="R63" s="296"/>
      <c r="S63" s="296"/>
      <c r="T63" s="296"/>
      <c r="U63" s="296"/>
      <c r="V63" s="304"/>
      <c r="W63" s="47"/>
      <c r="X63" s="46"/>
      <c r="Y63" s="46"/>
      <c r="Z63" s="46"/>
      <c r="AA63" s="46"/>
      <c r="AB63" s="46"/>
      <c r="AC63" s="46"/>
      <c r="AD63" s="46"/>
      <c r="AE63" s="46"/>
      <c r="AF63" s="49"/>
    </row>
    <row r="64" spans="1:32" ht="20.25" customHeight="1">
      <c r="A64" s="308" t="s">
        <v>658</v>
      </c>
      <c r="B64" s="309"/>
      <c r="C64" s="309"/>
      <c r="D64" s="309"/>
      <c r="E64" s="309"/>
      <c r="F64" s="309"/>
      <c r="G64" s="309"/>
      <c r="H64" s="309"/>
      <c r="I64" s="310"/>
      <c r="J64" s="296"/>
      <c r="K64" s="296"/>
      <c r="L64" s="296"/>
      <c r="M64" s="296"/>
      <c r="N64" s="311" t="s">
        <v>190</v>
      </c>
      <c r="O64" s="296"/>
      <c r="P64" s="296"/>
      <c r="Q64" s="296" t="s">
        <v>682</v>
      </c>
      <c r="R64" s="296"/>
      <c r="S64" s="296"/>
      <c r="T64" s="296"/>
      <c r="U64" s="296"/>
      <c r="V64" s="304"/>
      <c r="W64" s="47"/>
      <c r="X64" s="46"/>
      <c r="Y64" s="46"/>
      <c r="Z64" s="46"/>
      <c r="AA64" s="318"/>
      <c r="AB64" s="46"/>
      <c r="AC64" s="46"/>
      <c r="AD64" s="46"/>
      <c r="AE64" s="46"/>
      <c r="AF64" s="49"/>
    </row>
    <row r="65" spans="1:32" ht="20.25" customHeight="1">
      <c r="A65" s="299"/>
      <c r="B65" s="300"/>
      <c r="C65" s="300"/>
      <c r="D65" s="300"/>
      <c r="E65" s="300"/>
      <c r="F65" s="300"/>
      <c r="G65" s="300"/>
      <c r="H65" s="300"/>
      <c r="I65" s="301"/>
      <c r="J65" s="296"/>
      <c r="K65" s="296"/>
      <c r="L65" s="296"/>
      <c r="M65" s="296"/>
      <c r="N65" s="311" t="s">
        <v>190</v>
      </c>
      <c r="O65" s="296"/>
      <c r="P65" s="296"/>
      <c r="Q65" s="296" t="s">
        <v>683</v>
      </c>
      <c r="R65" s="296"/>
      <c r="S65" s="296"/>
      <c r="T65" s="296"/>
      <c r="U65" s="296"/>
      <c r="V65" s="304"/>
      <c r="W65" s="47"/>
      <c r="X65" s="46"/>
      <c r="Y65" s="46"/>
      <c r="Z65" s="46"/>
      <c r="AA65" s="318"/>
      <c r="AB65" s="46"/>
      <c r="AC65" s="46"/>
      <c r="AD65" s="46"/>
      <c r="AE65" s="46"/>
      <c r="AF65" s="49"/>
    </row>
    <row r="66" spans="1:32" ht="20.25" customHeight="1">
      <c r="A66" s="235" t="s">
        <v>659</v>
      </c>
      <c r="B66" s="294"/>
      <c r="C66" s="294"/>
      <c r="D66" s="294"/>
      <c r="E66" s="294"/>
      <c r="F66" s="294"/>
      <c r="G66" s="294"/>
      <c r="H66" s="294"/>
      <c r="I66" s="295"/>
      <c r="J66" s="587"/>
      <c r="K66" s="587"/>
      <c r="L66" s="587"/>
      <c r="M66" s="587"/>
      <c r="N66" s="587"/>
      <c r="O66" s="587"/>
      <c r="P66" s="296" t="s">
        <v>644</v>
      </c>
      <c r="Q66" s="296"/>
      <c r="R66" s="296"/>
      <c r="S66" s="296"/>
      <c r="T66" s="296"/>
      <c r="U66" s="296"/>
      <c r="V66" s="304"/>
      <c r="W66" s="47"/>
      <c r="X66" s="46"/>
      <c r="Y66" s="46"/>
      <c r="Z66" s="46"/>
      <c r="AA66" s="46"/>
      <c r="AB66" s="46"/>
      <c r="AC66" s="46"/>
      <c r="AD66" s="46"/>
      <c r="AE66" s="46"/>
      <c r="AF66" s="49"/>
    </row>
    <row r="67" spans="1:32" ht="20.25" customHeight="1">
      <c r="A67" s="235" t="s">
        <v>660</v>
      </c>
      <c r="B67" s="294"/>
      <c r="C67" s="294"/>
      <c r="D67" s="294"/>
      <c r="E67" s="294"/>
      <c r="F67" s="294"/>
      <c r="G67" s="294"/>
      <c r="H67" s="294"/>
      <c r="I67" s="295"/>
      <c r="J67" s="587"/>
      <c r="K67" s="587"/>
      <c r="L67" s="587"/>
      <c r="M67" s="587"/>
      <c r="N67" s="587"/>
      <c r="O67" s="587"/>
      <c r="P67" s="296" t="s">
        <v>644</v>
      </c>
      <c r="Q67" s="296"/>
      <c r="R67" s="296"/>
      <c r="S67" s="296"/>
      <c r="T67" s="296"/>
      <c r="U67" s="296"/>
      <c r="V67" s="304"/>
      <c r="W67" s="47"/>
      <c r="X67" s="46"/>
      <c r="Y67" s="46"/>
      <c r="Z67" s="46"/>
      <c r="AA67" s="46"/>
      <c r="AB67" s="46"/>
      <c r="AC67" s="46"/>
      <c r="AD67" s="46"/>
      <c r="AE67" s="46"/>
      <c r="AF67" s="49"/>
    </row>
    <row r="68" spans="1:32" ht="20.25" customHeight="1">
      <c r="A68" s="235" t="s">
        <v>661</v>
      </c>
      <c r="B68" s="294"/>
      <c r="C68" s="294"/>
      <c r="D68" s="294"/>
      <c r="E68" s="294"/>
      <c r="F68" s="294"/>
      <c r="G68" s="294"/>
      <c r="H68" s="294"/>
      <c r="I68" s="295"/>
      <c r="J68" s="587"/>
      <c r="K68" s="587"/>
      <c r="L68" s="587"/>
      <c r="M68" s="587"/>
      <c r="N68" s="587"/>
      <c r="O68" s="587"/>
      <c r="P68" s="296" t="s">
        <v>644</v>
      </c>
      <c r="Q68" s="296"/>
      <c r="R68" s="296"/>
      <c r="S68" s="296"/>
      <c r="T68" s="296"/>
      <c r="U68" s="296"/>
      <c r="V68" s="304"/>
      <c r="W68" s="47"/>
      <c r="X68" s="46"/>
      <c r="Y68" s="46"/>
      <c r="Z68" s="46"/>
      <c r="AA68" s="46"/>
      <c r="AB68" s="46"/>
      <c r="AC68" s="46"/>
      <c r="AD68" s="46"/>
      <c r="AE68" s="46"/>
      <c r="AF68" s="49"/>
    </row>
    <row r="69" spans="1:32" ht="20.25" customHeight="1">
      <c r="A69" s="235" t="s">
        <v>662</v>
      </c>
      <c r="B69" s="294"/>
      <c r="C69" s="294"/>
      <c r="D69" s="294"/>
      <c r="E69" s="294"/>
      <c r="F69" s="294"/>
      <c r="G69" s="294"/>
      <c r="H69" s="294"/>
      <c r="I69" s="295"/>
      <c r="J69" s="296"/>
      <c r="K69" s="296"/>
      <c r="L69" s="296"/>
      <c r="M69" s="296"/>
      <c r="N69" s="296"/>
      <c r="O69" s="296"/>
      <c r="P69" s="296"/>
      <c r="Q69" s="296"/>
      <c r="R69" s="296"/>
      <c r="S69" s="296"/>
      <c r="T69" s="296"/>
      <c r="U69" s="296"/>
      <c r="V69" s="304"/>
      <c r="W69" s="47"/>
      <c r="X69" s="46"/>
      <c r="Y69" s="46"/>
      <c r="Z69" s="46"/>
      <c r="AA69" s="46"/>
      <c r="AB69" s="46"/>
      <c r="AC69" s="46"/>
      <c r="AD69" s="46"/>
      <c r="AE69" s="46"/>
      <c r="AF69" s="49"/>
    </row>
    <row r="70" spans="1:32" ht="20.25" customHeight="1">
      <c r="A70" s="308" t="s">
        <v>658</v>
      </c>
      <c r="B70" s="309"/>
      <c r="C70" s="309"/>
      <c r="D70" s="309"/>
      <c r="E70" s="309"/>
      <c r="F70" s="309"/>
      <c r="G70" s="309"/>
      <c r="H70" s="309"/>
      <c r="I70" s="310"/>
      <c r="J70" s="296"/>
      <c r="K70" s="296"/>
      <c r="L70" s="296"/>
      <c r="M70" s="296"/>
      <c r="N70" s="311" t="s">
        <v>190</v>
      </c>
      <c r="O70" s="296"/>
      <c r="P70" s="296"/>
      <c r="Q70" s="296" t="s">
        <v>682</v>
      </c>
      <c r="R70" s="296"/>
      <c r="S70" s="296"/>
      <c r="T70" s="296"/>
      <c r="U70" s="296"/>
      <c r="V70" s="304"/>
      <c r="W70" s="47"/>
      <c r="X70" s="46"/>
      <c r="Y70" s="46"/>
      <c r="Z70" s="46"/>
      <c r="AA70" s="46"/>
      <c r="AB70" s="46"/>
      <c r="AC70" s="46"/>
      <c r="AD70" s="46"/>
      <c r="AE70" s="46"/>
      <c r="AF70" s="49"/>
    </row>
    <row r="71" spans="1:32" ht="20.25" customHeight="1">
      <c r="A71" s="299"/>
      <c r="B71" s="300"/>
      <c r="C71" s="300"/>
      <c r="D71" s="300"/>
      <c r="E71" s="300"/>
      <c r="F71" s="300"/>
      <c r="G71" s="300"/>
      <c r="H71" s="300"/>
      <c r="I71" s="301"/>
      <c r="J71" s="296"/>
      <c r="K71" s="296"/>
      <c r="L71" s="296"/>
      <c r="M71" s="296"/>
      <c r="N71" s="311" t="s">
        <v>190</v>
      </c>
      <c r="O71" s="296"/>
      <c r="P71" s="296"/>
      <c r="Q71" s="296" t="s">
        <v>683</v>
      </c>
      <c r="R71" s="296"/>
      <c r="S71" s="296"/>
      <c r="T71" s="296"/>
      <c r="U71" s="296"/>
      <c r="V71" s="304"/>
      <c r="W71" s="47"/>
      <c r="X71" s="46"/>
      <c r="Y71" s="46"/>
      <c r="Z71" s="46"/>
      <c r="AA71" s="46"/>
      <c r="AB71" s="46"/>
      <c r="AC71" s="46"/>
      <c r="AD71" s="46"/>
      <c r="AE71" s="46"/>
      <c r="AF71" s="49"/>
    </row>
    <row r="72" spans="1:32" ht="20.25" customHeight="1">
      <c r="A72" s="235" t="s">
        <v>659</v>
      </c>
      <c r="B72" s="294"/>
      <c r="C72" s="294"/>
      <c r="D72" s="294"/>
      <c r="E72" s="294"/>
      <c r="F72" s="294"/>
      <c r="G72" s="294"/>
      <c r="H72" s="294"/>
      <c r="I72" s="295"/>
      <c r="J72" s="587"/>
      <c r="K72" s="587"/>
      <c r="L72" s="587"/>
      <c r="M72" s="587"/>
      <c r="N72" s="587"/>
      <c r="O72" s="587"/>
      <c r="P72" s="296" t="s">
        <v>644</v>
      </c>
      <c r="Q72" s="296"/>
      <c r="R72" s="296"/>
      <c r="S72" s="296"/>
      <c r="T72" s="296"/>
      <c r="U72" s="296"/>
      <c r="V72" s="304"/>
      <c r="W72" s="47"/>
      <c r="X72" s="46"/>
      <c r="Y72" s="46"/>
      <c r="Z72" s="46"/>
      <c r="AA72" s="46"/>
      <c r="AB72" s="46"/>
      <c r="AC72" s="46"/>
      <c r="AD72" s="46"/>
      <c r="AE72" s="46"/>
      <c r="AF72" s="49"/>
    </row>
    <row r="73" spans="1:32" ht="20.25" customHeight="1">
      <c r="A73" s="235" t="s">
        <v>660</v>
      </c>
      <c r="B73" s="294"/>
      <c r="C73" s="294"/>
      <c r="D73" s="294"/>
      <c r="E73" s="294"/>
      <c r="F73" s="294"/>
      <c r="G73" s="294"/>
      <c r="H73" s="294"/>
      <c r="I73" s="295"/>
      <c r="J73" s="587"/>
      <c r="K73" s="587"/>
      <c r="L73" s="587"/>
      <c r="M73" s="587"/>
      <c r="N73" s="587"/>
      <c r="O73" s="587"/>
      <c r="P73" s="296" t="s">
        <v>644</v>
      </c>
      <c r="Q73" s="296"/>
      <c r="R73" s="296"/>
      <c r="S73" s="296"/>
      <c r="T73" s="296"/>
      <c r="U73" s="296"/>
      <c r="V73" s="304"/>
      <c r="W73" s="47"/>
      <c r="X73" s="46"/>
      <c r="Y73" s="46"/>
      <c r="Z73" s="46"/>
      <c r="AA73" s="46"/>
      <c r="AB73" s="46"/>
      <c r="AC73" s="46"/>
      <c r="AD73" s="46"/>
      <c r="AE73" s="46"/>
      <c r="AF73" s="49"/>
    </row>
    <row r="74" spans="1:32" ht="20.25" customHeight="1">
      <c r="A74" s="235" t="s">
        <v>661</v>
      </c>
      <c r="B74" s="294"/>
      <c r="C74" s="294"/>
      <c r="D74" s="294"/>
      <c r="E74" s="294"/>
      <c r="F74" s="294"/>
      <c r="G74" s="294"/>
      <c r="H74" s="294"/>
      <c r="I74" s="295"/>
      <c r="J74" s="587"/>
      <c r="K74" s="587"/>
      <c r="L74" s="587"/>
      <c r="M74" s="587"/>
      <c r="N74" s="587"/>
      <c r="O74" s="587"/>
      <c r="P74" s="296" t="s">
        <v>644</v>
      </c>
      <c r="Q74" s="296"/>
      <c r="R74" s="296"/>
      <c r="S74" s="296"/>
      <c r="T74" s="296"/>
      <c r="U74" s="296"/>
      <c r="V74" s="304"/>
      <c r="W74" s="47"/>
      <c r="X74" s="46"/>
      <c r="Y74" s="46"/>
      <c r="Z74" s="46"/>
      <c r="AA74" s="46"/>
      <c r="AB74" s="46"/>
      <c r="AC74" s="46"/>
      <c r="AD74" s="46"/>
      <c r="AE74" s="46"/>
      <c r="AF74" s="49"/>
    </row>
    <row r="75" spans="1:32" ht="20.25" customHeight="1">
      <c r="A75" s="235" t="s">
        <v>663</v>
      </c>
      <c r="B75" s="294"/>
      <c r="C75" s="294"/>
      <c r="D75" s="294"/>
      <c r="E75" s="294"/>
      <c r="F75" s="294"/>
      <c r="G75" s="294"/>
      <c r="H75" s="294"/>
      <c r="I75" s="295"/>
      <c r="J75" s="296"/>
      <c r="K75" s="296"/>
      <c r="L75" s="296"/>
      <c r="M75" s="296"/>
      <c r="N75" s="296"/>
      <c r="O75" s="296"/>
      <c r="P75" s="296"/>
      <c r="Q75" s="296"/>
      <c r="R75" s="296"/>
      <c r="S75" s="296"/>
      <c r="T75" s="296"/>
      <c r="U75" s="296"/>
      <c r="V75" s="304"/>
      <c r="W75" s="47"/>
      <c r="X75" s="46"/>
      <c r="Y75" s="46"/>
      <c r="Z75" s="46"/>
      <c r="AA75" s="46"/>
      <c r="AB75" s="46"/>
      <c r="AC75" s="46"/>
      <c r="AD75" s="46"/>
      <c r="AE75" s="46"/>
      <c r="AF75" s="49"/>
    </row>
    <row r="76" spans="1:32" ht="20.25" customHeight="1">
      <c r="A76" s="235" t="s">
        <v>659</v>
      </c>
      <c r="B76" s="294"/>
      <c r="C76" s="294"/>
      <c r="D76" s="294"/>
      <c r="E76" s="294"/>
      <c r="F76" s="294"/>
      <c r="G76" s="294"/>
      <c r="H76" s="294"/>
      <c r="I76" s="295"/>
      <c r="J76" s="587"/>
      <c r="K76" s="587"/>
      <c r="L76" s="587"/>
      <c r="M76" s="587"/>
      <c r="N76" s="587"/>
      <c r="O76" s="587"/>
      <c r="P76" s="296" t="s">
        <v>644</v>
      </c>
      <c r="Q76" s="296"/>
      <c r="R76" s="296"/>
      <c r="S76" s="296"/>
      <c r="T76" s="296"/>
      <c r="U76" s="296"/>
      <c r="V76" s="304"/>
      <c r="W76" s="47"/>
      <c r="X76" s="46"/>
      <c r="Y76" s="46"/>
      <c r="Z76" s="46"/>
      <c r="AA76" s="46"/>
      <c r="AB76" s="46"/>
      <c r="AC76" s="46"/>
      <c r="AD76" s="46"/>
      <c r="AE76" s="46"/>
      <c r="AF76" s="49"/>
    </row>
    <row r="77" spans="1:32" ht="20.25" customHeight="1">
      <c r="A77" s="235" t="s">
        <v>660</v>
      </c>
      <c r="B77" s="294"/>
      <c r="C77" s="294"/>
      <c r="D77" s="294"/>
      <c r="E77" s="294"/>
      <c r="F77" s="294"/>
      <c r="G77" s="294"/>
      <c r="H77" s="294"/>
      <c r="I77" s="295"/>
      <c r="J77" s="587"/>
      <c r="K77" s="587"/>
      <c r="L77" s="587"/>
      <c r="M77" s="587"/>
      <c r="N77" s="587"/>
      <c r="O77" s="587"/>
      <c r="P77" s="296" t="s">
        <v>644</v>
      </c>
      <c r="Q77" s="296"/>
      <c r="R77" s="296"/>
      <c r="S77" s="296"/>
      <c r="T77" s="296"/>
      <c r="U77" s="296"/>
      <c r="V77" s="304"/>
      <c r="W77" s="79"/>
      <c r="X77" s="80"/>
      <c r="Y77" s="80"/>
      <c r="Z77" s="80"/>
      <c r="AA77" s="80"/>
      <c r="AB77" s="80"/>
      <c r="AC77" s="80"/>
      <c r="AD77" s="80"/>
      <c r="AE77" s="80"/>
      <c r="AF77" s="83"/>
    </row>
    <row r="78" spans="1:22" ht="13.5">
      <c r="A78" s="44"/>
      <c r="B78" s="44"/>
      <c r="C78" s="44"/>
      <c r="D78" s="44"/>
      <c r="E78" s="44"/>
      <c r="F78" s="44"/>
      <c r="G78" s="44"/>
      <c r="H78" s="44"/>
      <c r="I78" s="44"/>
      <c r="J78" s="44"/>
      <c r="K78" s="44"/>
      <c r="L78" s="44"/>
      <c r="M78" s="44"/>
      <c r="N78" s="44"/>
      <c r="O78" s="44"/>
      <c r="P78" s="44"/>
      <c r="Q78" s="44"/>
      <c r="R78" s="44"/>
      <c r="S78" s="44"/>
      <c r="T78" s="44"/>
      <c r="U78" s="44"/>
      <c r="V78" s="44"/>
    </row>
    <row r="79" spans="1:22" ht="13.5">
      <c r="A79" s="44"/>
      <c r="B79" s="44"/>
      <c r="C79" s="44"/>
      <c r="D79" s="44"/>
      <c r="E79" s="44"/>
      <c r="F79" s="44"/>
      <c r="G79" s="44"/>
      <c r="H79" s="44"/>
      <c r="I79" s="44"/>
      <c r="J79" s="44"/>
      <c r="K79" s="44"/>
      <c r="L79" s="44"/>
      <c r="M79" s="44"/>
      <c r="N79" s="44"/>
      <c r="O79" s="44"/>
      <c r="P79" s="44"/>
      <c r="Q79" s="44"/>
      <c r="R79" s="44"/>
      <c r="S79" s="44"/>
      <c r="T79" s="44"/>
      <c r="U79" s="44"/>
      <c r="V79" s="44"/>
    </row>
  </sheetData>
  <sheetProtection sheet="1" selectLockedCells="1"/>
  <mergeCells count="46">
    <mergeCell ref="J77:O77"/>
    <mergeCell ref="A7:B7"/>
    <mergeCell ref="A8:B8"/>
    <mergeCell ref="A9:B9"/>
    <mergeCell ref="A10:B10"/>
    <mergeCell ref="W9:AC9"/>
    <mergeCell ref="J74:O74"/>
    <mergeCell ref="J76:O76"/>
    <mergeCell ref="A16:B16"/>
    <mergeCell ref="A18:B18"/>
    <mergeCell ref="A14:B15"/>
    <mergeCell ref="A17:B17"/>
    <mergeCell ref="Z10:AC10"/>
    <mergeCell ref="Z11:AC11"/>
    <mergeCell ref="L14:T14"/>
    <mergeCell ref="L15:T15"/>
    <mergeCell ref="U14:AC15"/>
    <mergeCell ref="W11:Y11"/>
    <mergeCell ref="J72:O72"/>
    <mergeCell ref="J73:O73"/>
    <mergeCell ref="J63:O63"/>
    <mergeCell ref="J66:O66"/>
    <mergeCell ref="J67:O67"/>
    <mergeCell ref="J68:O68"/>
    <mergeCell ref="U18:AC18"/>
    <mergeCell ref="Z7:AB7"/>
    <mergeCell ref="W6:AB6"/>
    <mergeCell ref="M7:O7"/>
    <mergeCell ref="M8:O8"/>
    <mergeCell ref="J56:O56"/>
    <mergeCell ref="C14:K14"/>
    <mergeCell ref="C15:K15"/>
    <mergeCell ref="W7:Y7"/>
    <mergeCell ref="W10:Y10"/>
    <mergeCell ref="M9:O9"/>
    <mergeCell ref="M10:O10"/>
    <mergeCell ref="M11:O11"/>
    <mergeCell ref="J43:O43"/>
    <mergeCell ref="J44:O44"/>
    <mergeCell ref="J46:O46"/>
    <mergeCell ref="J49:O49"/>
    <mergeCell ref="J45:O45"/>
    <mergeCell ref="J50:O50"/>
    <mergeCell ref="J51:O51"/>
    <mergeCell ref="J52:O52"/>
    <mergeCell ref="J53:O53"/>
  </mergeCells>
  <dataValidations count="1">
    <dataValidation allowBlank="1" showInputMessage="1" showErrorMessage="1" imeMode="halfAlpha" sqref="J43:O46 J49:O53 J56:O56 J63:O63 J66:O68 J72:O74 J76:O77"/>
  </dataValidations>
  <printOptions/>
  <pageMargins left="1.14" right="0.58" top="1.06" bottom="0.54" header="0.5118110236220472" footer="0.37"/>
  <pageSetup orientation="landscape" paperSize="9" r:id="rId4"/>
  <drawing r:id="rId3"/>
  <legacyDrawing r:id="rId2"/>
</worksheet>
</file>

<file path=xl/worksheets/sheet6.xml><?xml version="1.0" encoding="utf-8"?>
<worksheet xmlns="http://schemas.openxmlformats.org/spreadsheetml/2006/main" xmlns:r="http://schemas.openxmlformats.org/officeDocument/2006/relationships">
  <dimension ref="A4:AS39"/>
  <sheetViews>
    <sheetView workbookViewId="0" topLeftCell="A30">
      <pane ySplit="4" topLeftCell="A34" activePane="bottomLeft" state="frozen"/>
      <selection pane="topLeft" activeCell="A30" sqref="A30"/>
      <selection pane="bottomLeft" activeCell="D36" sqref="D36:R36"/>
    </sheetView>
  </sheetViews>
  <sheetFormatPr defaultColWidth="9.00390625" defaultRowHeight="13.5"/>
  <cols>
    <col min="1" max="3" width="9.00390625" style="43" customWidth="1"/>
    <col min="4" max="13" width="4.50390625" style="43" customWidth="1"/>
    <col min="14" max="14" width="10.375" style="43" customWidth="1"/>
    <col min="15" max="15" width="10.25390625" style="43" customWidth="1"/>
    <col min="16" max="16" width="9.00390625" style="43" customWidth="1"/>
    <col min="17" max="18" width="4.50390625" style="43" customWidth="1"/>
    <col min="19" max="19" width="12.25390625" style="43" customWidth="1"/>
    <col min="20" max="16384" width="9.00390625" style="43" customWidth="1"/>
  </cols>
  <sheetData>
    <row r="4" spans="5:19" ht="27.75" customHeight="1">
      <c r="E4" s="152"/>
      <c r="F4" s="152"/>
      <c r="G4" s="152"/>
      <c r="H4" s="152"/>
      <c r="I4" s="169" t="s">
        <v>40</v>
      </c>
      <c r="J4" s="169"/>
      <c r="K4" s="169"/>
      <c r="L4" s="169"/>
      <c r="M4" s="169"/>
      <c r="N4" s="152"/>
      <c r="O4" s="152"/>
      <c r="P4" s="152"/>
      <c r="Q4" s="152"/>
      <c r="R4" s="152"/>
      <c r="S4" s="152"/>
    </row>
    <row r="5" ht="33" customHeight="1"/>
    <row r="6" spans="7:17" ht="22.5" customHeight="1">
      <c r="G6" s="59"/>
      <c r="H6" s="59"/>
      <c r="P6" s="59"/>
      <c r="Q6" s="59"/>
    </row>
    <row r="7" ht="16.5" customHeight="1"/>
    <row r="8" ht="22.5" customHeight="1"/>
    <row r="9" ht="22.5" customHeight="1"/>
    <row r="10" spans="5:6" ht="22.5" customHeight="1">
      <c r="E10" s="170"/>
      <c r="F10" s="170"/>
    </row>
    <row r="11" ht="22.5" customHeight="1"/>
    <row r="12" ht="22.5" customHeight="1"/>
    <row r="13" ht="22.5" customHeight="1"/>
    <row r="14" ht="22.5" customHeight="1"/>
    <row r="15" spans="2:20" ht="22.5" customHeight="1">
      <c r="B15" s="171"/>
      <c r="C15" s="317" t="s">
        <v>42</v>
      </c>
      <c r="D15" s="317"/>
      <c r="E15" s="171"/>
      <c r="F15" s="171"/>
      <c r="G15" s="171"/>
      <c r="H15" s="171"/>
      <c r="I15" s="171"/>
      <c r="J15" s="171"/>
      <c r="K15" s="171"/>
      <c r="L15" s="171"/>
      <c r="M15" s="171"/>
      <c r="N15" s="171"/>
      <c r="O15" s="171"/>
      <c r="P15" s="171"/>
      <c r="Q15" s="171"/>
      <c r="R15" s="171"/>
      <c r="S15" s="171"/>
      <c r="T15" s="171"/>
    </row>
    <row r="16" spans="2:21" ht="24" customHeight="1">
      <c r="B16" s="172"/>
      <c r="C16" s="317" t="s">
        <v>41</v>
      </c>
      <c r="D16" s="317"/>
      <c r="T16" s="173"/>
      <c r="U16" s="173"/>
    </row>
    <row r="17" ht="17.25" customHeight="1"/>
    <row r="18" ht="17.25" customHeight="1">
      <c r="C18" s="43" t="str">
        <f>'様式１（申請書）'!$AL$7</f>
        <v>令和    年    月    日</v>
      </c>
    </row>
    <row r="19" spans="12:20" ht="16.5" customHeight="1">
      <c r="L19" s="625" t="s">
        <v>228</v>
      </c>
      <c r="M19" s="625"/>
      <c r="N19" s="629">
        <f>IF(D36="","",D36)</f>
      </c>
      <c r="O19" s="630"/>
      <c r="P19" s="630"/>
      <c r="Q19" s="630"/>
      <c r="R19" s="630"/>
      <c r="S19" s="630"/>
      <c r="T19" s="630"/>
    </row>
    <row r="20" ht="27" customHeight="1"/>
    <row r="21" spans="12:17" ht="15" customHeight="1">
      <c r="L21" s="625" t="s">
        <v>116</v>
      </c>
      <c r="M21" s="625"/>
      <c r="N21" s="626">
        <f>IF(D37="","",D37)</f>
      </c>
      <c r="O21" s="626"/>
      <c r="P21" s="626"/>
      <c r="Q21" s="626"/>
    </row>
    <row r="22" spans="12:17" ht="18" customHeight="1">
      <c r="L22" s="625" t="s">
        <v>74</v>
      </c>
      <c r="M22" s="625"/>
      <c r="N22" s="626"/>
      <c r="O22" s="626"/>
      <c r="P22" s="626"/>
      <c r="Q22" s="626"/>
    </row>
    <row r="23" ht="15" customHeight="1"/>
    <row r="24" spans="12:18" ht="15" customHeight="1">
      <c r="L24" s="625" t="s">
        <v>3</v>
      </c>
      <c r="M24" s="625"/>
      <c r="N24" s="44">
        <f>IF(D39="","",D38&amp;"  "&amp;D39)</f>
      </c>
      <c r="R24" s="174" t="s">
        <v>167</v>
      </c>
    </row>
    <row r="25" ht="19.5" customHeight="1"/>
    <row r="26" ht="22.5" customHeight="1"/>
    <row r="27" ht="17.25" customHeight="1"/>
    <row r="28" ht="19.5" customHeight="1"/>
    <row r="29" spans="1:19" ht="22.5" customHeight="1">
      <c r="A29" s="46"/>
      <c r="B29" s="46"/>
      <c r="C29" s="46"/>
      <c r="D29" s="46"/>
      <c r="E29" s="46"/>
      <c r="F29" s="46"/>
      <c r="G29" s="46"/>
      <c r="H29" s="46"/>
      <c r="I29" s="46"/>
      <c r="J29" s="46"/>
      <c r="M29" s="46"/>
      <c r="N29" s="46"/>
      <c r="O29" s="46"/>
      <c r="P29" s="46"/>
      <c r="Q29" s="46"/>
      <c r="R29" s="46"/>
      <c r="S29" s="46"/>
    </row>
    <row r="30" ht="22.5" customHeight="1"/>
    <row r="31" spans="1:45" s="28" customFormat="1" ht="7.5" customHeight="1" hidden="1">
      <c r="A31" s="34"/>
      <c r="B31" s="35"/>
      <c r="C31" s="42"/>
      <c r="D31" s="326"/>
      <c r="E31" s="327"/>
      <c r="F31" s="326"/>
      <c r="G31" s="327"/>
      <c r="H31" s="328"/>
      <c r="I31" s="327"/>
      <c r="J31" s="328"/>
      <c r="K31" s="327"/>
      <c r="L31" s="328"/>
      <c r="M31" s="329"/>
      <c r="N31" s="329"/>
      <c r="O31" s="329"/>
      <c r="P31" s="329"/>
      <c r="Q31" s="330"/>
      <c r="R31" s="331"/>
      <c r="S31" s="321"/>
      <c r="T31" s="33"/>
      <c r="U31" s="33"/>
      <c r="V31" s="33"/>
      <c r="W31" s="322"/>
      <c r="X31" s="31"/>
      <c r="AD31" s="29"/>
      <c r="AM31" s="29"/>
      <c r="AN31" s="29"/>
      <c r="AO31" s="29"/>
      <c r="AP31" s="29"/>
      <c r="AQ31" s="29"/>
      <c r="AR31" s="29"/>
      <c r="AS31" s="29"/>
    </row>
    <row r="32" spans="1:45" s="28" customFormat="1" ht="20.25" customHeight="1" hidden="1">
      <c r="A32" s="36" t="s">
        <v>204</v>
      </c>
      <c r="B32" s="37"/>
      <c r="C32" s="41"/>
      <c r="D32" s="332"/>
      <c r="E32" s="333" t="s">
        <v>130</v>
      </c>
      <c r="F32" s="627">
        <v>26</v>
      </c>
      <c r="G32" s="628"/>
      <c r="H32" s="344" t="s">
        <v>190</v>
      </c>
      <c r="I32" s="627"/>
      <c r="J32" s="628"/>
      <c r="K32" s="344" t="s">
        <v>191</v>
      </c>
      <c r="L32" s="627"/>
      <c r="M32" s="628"/>
      <c r="N32" s="333" t="s">
        <v>429</v>
      </c>
      <c r="O32" s="334"/>
      <c r="P32" s="334"/>
      <c r="Q32" s="334"/>
      <c r="R32" s="335"/>
      <c r="S32" s="30"/>
      <c r="T32" s="29"/>
      <c r="U32" s="29"/>
      <c r="V32" s="634"/>
      <c r="W32" s="635"/>
      <c r="X32" s="29"/>
      <c r="AD32" s="29"/>
      <c r="AM32" s="29"/>
      <c r="AN32" s="29"/>
      <c r="AO32" s="29"/>
      <c r="AP32" s="29"/>
      <c r="AQ32" s="29"/>
      <c r="AR32" s="29"/>
      <c r="AS32" s="29"/>
    </row>
    <row r="33" spans="1:45" s="28" customFormat="1" ht="7.5" customHeight="1" hidden="1">
      <c r="A33" s="38"/>
      <c r="B33" s="39"/>
      <c r="C33" s="40"/>
      <c r="D33" s="336"/>
      <c r="E33" s="336"/>
      <c r="F33" s="336"/>
      <c r="G33" s="336"/>
      <c r="H33" s="336"/>
      <c r="I33" s="336"/>
      <c r="J33" s="336"/>
      <c r="K33" s="336"/>
      <c r="L33" s="336"/>
      <c r="M33" s="337"/>
      <c r="N33" s="337"/>
      <c r="O33" s="337"/>
      <c r="P33" s="338"/>
      <c r="Q33" s="338"/>
      <c r="R33" s="339"/>
      <c r="S33" s="323"/>
      <c r="T33" s="32"/>
      <c r="U33" s="32"/>
      <c r="V33" s="315"/>
      <c r="W33" s="316"/>
      <c r="X33" s="31"/>
      <c r="AD33" s="29"/>
      <c r="AM33" s="29"/>
      <c r="AN33" s="29"/>
      <c r="AO33" s="29"/>
      <c r="AP33" s="29"/>
      <c r="AQ33" s="29"/>
      <c r="AR33" s="29"/>
      <c r="AS33" s="29"/>
    </row>
    <row r="34" ht="22.5" customHeight="1"/>
    <row r="35" spans="1:23" s="44" customFormat="1" ht="22.5" customHeight="1">
      <c r="A35" s="341" t="s">
        <v>443</v>
      </c>
      <c r="B35" s="342"/>
      <c r="C35" s="342"/>
      <c r="D35" s="342"/>
      <c r="E35" s="342"/>
      <c r="F35" s="342"/>
      <c r="G35" s="342"/>
      <c r="H35" s="342"/>
      <c r="I35" s="342"/>
      <c r="J35" s="342"/>
      <c r="K35" s="342"/>
      <c r="L35" s="342"/>
      <c r="M35" s="342"/>
      <c r="N35" s="342"/>
      <c r="O35" s="342"/>
      <c r="P35" s="342"/>
      <c r="Q35" s="342"/>
      <c r="R35" s="343"/>
      <c r="S35" s="324"/>
      <c r="T35" s="68"/>
      <c r="U35" s="68"/>
      <c r="V35" s="68"/>
      <c r="W35" s="325"/>
    </row>
    <row r="36" spans="1:23" s="44" customFormat="1" ht="20.25" customHeight="1">
      <c r="A36" s="235" t="s">
        <v>228</v>
      </c>
      <c r="B36" s="384"/>
      <c r="C36" s="385"/>
      <c r="D36" s="557"/>
      <c r="E36" s="558"/>
      <c r="F36" s="558"/>
      <c r="G36" s="558"/>
      <c r="H36" s="558"/>
      <c r="I36" s="558"/>
      <c r="J36" s="558"/>
      <c r="K36" s="558"/>
      <c r="L36" s="558"/>
      <c r="M36" s="558"/>
      <c r="N36" s="558"/>
      <c r="O36" s="558"/>
      <c r="P36" s="558"/>
      <c r="Q36" s="558"/>
      <c r="R36" s="559"/>
      <c r="S36" s="221"/>
      <c r="T36" s="76"/>
      <c r="U36" s="76"/>
      <c r="V36" s="76"/>
      <c r="W36" s="320"/>
    </row>
    <row r="37" spans="1:23" s="44" customFormat="1" ht="20.25" customHeight="1">
      <c r="A37" s="235" t="s">
        <v>165</v>
      </c>
      <c r="B37" s="384"/>
      <c r="C37" s="385"/>
      <c r="D37" s="557">
        <f>'様式１（申請書）'!$I$174</f>
      </c>
      <c r="E37" s="558"/>
      <c r="F37" s="558"/>
      <c r="G37" s="558"/>
      <c r="H37" s="558"/>
      <c r="I37" s="558"/>
      <c r="J37" s="558"/>
      <c r="K37" s="558"/>
      <c r="L37" s="558"/>
      <c r="M37" s="558"/>
      <c r="N37" s="558"/>
      <c r="O37" s="558"/>
      <c r="P37" s="558"/>
      <c r="Q37" s="558"/>
      <c r="R37" s="559"/>
      <c r="S37" s="221"/>
      <c r="T37" s="76"/>
      <c r="U37" s="76"/>
      <c r="V37" s="76"/>
      <c r="W37" s="320"/>
    </row>
    <row r="38" spans="1:23" s="44" customFormat="1" ht="20.25" customHeight="1">
      <c r="A38" s="235" t="s">
        <v>676</v>
      </c>
      <c r="B38" s="384"/>
      <c r="C38" s="385"/>
      <c r="D38" s="557">
        <f>'様式１（申請書）'!$I$176</f>
      </c>
      <c r="E38" s="558"/>
      <c r="F38" s="558"/>
      <c r="G38" s="558"/>
      <c r="H38" s="558"/>
      <c r="I38" s="558"/>
      <c r="J38" s="558"/>
      <c r="K38" s="558"/>
      <c r="L38" s="558"/>
      <c r="M38" s="558"/>
      <c r="N38" s="558"/>
      <c r="O38" s="558"/>
      <c r="P38" s="558"/>
      <c r="Q38" s="558"/>
      <c r="R38" s="559"/>
      <c r="S38" s="221"/>
      <c r="T38" s="76"/>
      <c r="U38" s="76"/>
      <c r="V38" s="76"/>
      <c r="W38" s="320"/>
    </row>
    <row r="39" spans="1:23" s="44" customFormat="1" ht="20.25" customHeight="1">
      <c r="A39" s="235" t="s">
        <v>664</v>
      </c>
      <c r="B39" s="384"/>
      <c r="C39" s="385"/>
      <c r="D39" s="631">
        <f>'様式１（申請書）'!$I$178</f>
      </c>
      <c r="E39" s="632"/>
      <c r="F39" s="632"/>
      <c r="G39" s="632"/>
      <c r="H39" s="632"/>
      <c r="I39" s="632"/>
      <c r="J39" s="632"/>
      <c r="K39" s="632"/>
      <c r="L39" s="632"/>
      <c r="M39" s="632"/>
      <c r="N39" s="632"/>
      <c r="O39" s="632"/>
      <c r="P39" s="632"/>
      <c r="Q39" s="632"/>
      <c r="R39" s="633"/>
      <c r="S39" s="225"/>
      <c r="T39" s="82"/>
      <c r="U39" s="82"/>
      <c r="V39" s="82"/>
      <c r="W39" s="383"/>
    </row>
  </sheetData>
  <sheetProtection sheet="1" selectLockedCells="1"/>
  <mergeCells count="14">
    <mergeCell ref="D36:R36"/>
    <mergeCell ref="D37:R37"/>
    <mergeCell ref="D38:R38"/>
    <mergeCell ref="D39:R39"/>
    <mergeCell ref="V32:W32"/>
    <mergeCell ref="F32:G32"/>
    <mergeCell ref="I32:J32"/>
    <mergeCell ref="L19:M19"/>
    <mergeCell ref="L21:M21"/>
    <mergeCell ref="L22:M22"/>
    <mergeCell ref="L24:M24"/>
    <mergeCell ref="N21:Q22"/>
    <mergeCell ref="L32:M32"/>
    <mergeCell ref="N19:T19"/>
  </mergeCells>
  <printOptions/>
  <pageMargins left="0.6299212598425197" right="0.5511811023622047" top="0.9448818897637796" bottom="0.35433070866141736" header="0.5118110236220472" footer="0.1968503937007874"/>
  <pageSetup orientation="landscape" paperSize="9" r:id="rId2"/>
  <headerFooter alignWithMargins="0">
    <oddHeader>&amp;L様式４</oddHeader>
  </headerFooter>
  <drawing r:id="rId1"/>
</worksheet>
</file>

<file path=xl/worksheets/sheet7.xml><?xml version="1.0" encoding="utf-8"?>
<worksheet xmlns="http://schemas.openxmlformats.org/spreadsheetml/2006/main" xmlns:r="http://schemas.openxmlformats.org/officeDocument/2006/relationships">
  <dimension ref="A1:Z32"/>
  <sheetViews>
    <sheetView zoomScalePageLayoutView="0" workbookViewId="0" topLeftCell="A1">
      <selection activeCell="Z31" sqref="Z31"/>
    </sheetView>
  </sheetViews>
  <sheetFormatPr defaultColWidth="9.00390625" defaultRowHeight="13.5"/>
  <cols>
    <col min="1" max="2" width="9.00390625" style="43" customWidth="1"/>
    <col min="3" max="3" width="4.50390625" style="43" customWidth="1"/>
    <col min="4" max="9" width="2.25390625" style="43" customWidth="1"/>
    <col min="10" max="15" width="9.00390625" style="43" customWidth="1"/>
    <col min="16" max="16" width="4.50390625" style="43" customWidth="1"/>
    <col min="17" max="22" width="2.25390625" style="43" customWidth="1"/>
    <col min="23" max="16384" width="9.00390625" style="43" customWidth="1"/>
  </cols>
  <sheetData>
    <row r="1" ht="13.5">
      <c r="A1" s="43" t="s">
        <v>139</v>
      </c>
    </row>
    <row r="2" spans="15:26" ht="13.5">
      <c r="O2" s="80" t="s">
        <v>165</v>
      </c>
      <c r="P2" s="80"/>
      <c r="Q2" s="658">
        <f>'様式１（申請書）'!$AD$27</f>
      </c>
      <c r="R2" s="658"/>
      <c r="S2" s="658"/>
      <c r="T2" s="658"/>
      <c r="U2" s="658"/>
      <c r="V2" s="658"/>
      <c r="W2" s="658"/>
      <c r="X2" s="658"/>
      <c r="Y2" s="658"/>
      <c r="Z2" s="658"/>
    </row>
    <row r="3" spans="15:26" ht="13.5">
      <c r="O3" s="46"/>
      <c r="P3" s="46"/>
      <c r="Q3" s="46"/>
      <c r="R3" s="46"/>
      <c r="S3" s="46"/>
      <c r="T3" s="46"/>
      <c r="U3" s="46"/>
      <c r="V3" s="46"/>
      <c r="W3" s="46"/>
      <c r="X3" s="46"/>
      <c r="Y3" s="46"/>
      <c r="Z3" s="46"/>
    </row>
    <row r="4" spans="1:26" ht="21">
      <c r="A4" s="659" t="s">
        <v>210</v>
      </c>
      <c r="B4" s="659"/>
      <c r="C4" s="659"/>
      <c r="D4" s="659"/>
      <c r="E4" s="659"/>
      <c r="F4" s="659"/>
      <c r="G4" s="659"/>
      <c r="H4" s="659"/>
      <c r="I4" s="659"/>
      <c r="J4" s="659"/>
      <c r="K4" s="659"/>
      <c r="L4" s="659"/>
      <c r="M4" s="659"/>
      <c r="N4" s="659"/>
      <c r="O4" s="659"/>
      <c r="P4" s="659"/>
      <c r="Q4" s="659"/>
      <c r="R4" s="659"/>
      <c r="S4" s="659"/>
      <c r="T4" s="659"/>
      <c r="U4" s="659"/>
      <c r="V4" s="659"/>
      <c r="W4" s="659"/>
      <c r="X4" s="659"/>
      <c r="Y4" s="659"/>
      <c r="Z4" s="659"/>
    </row>
    <row r="5" spans="2:4" ht="11.25" customHeight="1" thickBot="1">
      <c r="B5" s="175"/>
      <c r="C5" s="175"/>
      <c r="D5" s="175"/>
    </row>
    <row r="6" spans="1:26" ht="17.25" customHeight="1">
      <c r="A6" s="645" t="s">
        <v>211</v>
      </c>
      <c r="B6" s="637"/>
      <c r="C6" s="647" t="s">
        <v>212</v>
      </c>
      <c r="D6" s="648"/>
      <c r="E6" s="648"/>
      <c r="F6" s="648"/>
      <c r="G6" s="648"/>
      <c r="H6" s="648"/>
      <c r="I6" s="642"/>
      <c r="J6" s="637" t="s">
        <v>214</v>
      </c>
      <c r="K6" s="637"/>
      <c r="L6" s="637" t="s">
        <v>216</v>
      </c>
      <c r="M6" s="638"/>
      <c r="N6" s="642" t="s">
        <v>211</v>
      </c>
      <c r="O6" s="637"/>
      <c r="P6" s="647" t="s">
        <v>212</v>
      </c>
      <c r="Q6" s="648"/>
      <c r="R6" s="648"/>
      <c r="S6" s="648"/>
      <c r="T6" s="648"/>
      <c r="U6" s="648"/>
      <c r="V6" s="648"/>
      <c r="W6" s="637" t="s">
        <v>214</v>
      </c>
      <c r="X6" s="637"/>
      <c r="Y6" s="637" t="s">
        <v>216</v>
      </c>
      <c r="Z6" s="638"/>
    </row>
    <row r="7" spans="1:26" ht="17.25" customHeight="1">
      <c r="A7" s="646"/>
      <c r="B7" s="636"/>
      <c r="C7" s="654" t="s">
        <v>213</v>
      </c>
      <c r="D7" s="655"/>
      <c r="E7" s="655"/>
      <c r="F7" s="655"/>
      <c r="G7" s="655"/>
      <c r="H7" s="655"/>
      <c r="I7" s="643"/>
      <c r="J7" s="636" t="s">
        <v>215</v>
      </c>
      <c r="K7" s="636"/>
      <c r="L7" s="636"/>
      <c r="M7" s="639"/>
      <c r="N7" s="643"/>
      <c r="O7" s="636"/>
      <c r="P7" s="654" t="s">
        <v>213</v>
      </c>
      <c r="Q7" s="655"/>
      <c r="R7" s="655"/>
      <c r="S7" s="655"/>
      <c r="T7" s="655"/>
      <c r="U7" s="655"/>
      <c r="V7" s="655"/>
      <c r="W7" s="636" t="s">
        <v>215</v>
      </c>
      <c r="X7" s="636"/>
      <c r="Y7" s="636"/>
      <c r="Z7" s="639"/>
    </row>
    <row r="8" spans="1:26" ht="18.75" customHeight="1">
      <c r="A8" s="644"/>
      <c r="B8" s="640"/>
      <c r="C8" s="218"/>
      <c r="D8" s="347"/>
      <c r="E8" s="345" t="s">
        <v>190</v>
      </c>
      <c r="F8" s="345"/>
      <c r="G8" s="345" t="s">
        <v>191</v>
      </c>
      <c r="H8" s="345"/>
      <c r="I8" s="346" t="s">
        <v>665</v>
      </c>
      <c r="J8" s="640"/>
      <c r="K8" s="640"/>
      <c r="L8" s="640"/>
      <c r="M8" s="641"/>
      <c r="N8" s="649"/>
      <c r="O8" s="640"/>
      <c r="P8" s="218"/>
      <c r="Q8" s="347"/>
      <c r="R8" s="345" t="s">
        <v>190</v>
      </c>
      <c r="S8" s="345"/>
      <c r="T8" s="345" t="s">
        <v>191</v>
      </c>
      <c r="U8" s="345"/>
      <c r="V8" s="346" t="s">
        <v>665</v>
      </c>
      <c r="W8" s="640"/>
      <c r="X8" s="640"/>
      <c r="Y8" s="640"/>
      <c r="Z8" s="641"/>
    </row>
    <row r="9" spans="1:26" ht="18.75" customHeight="1">
      <c r="A9" s="644"/>
      <c r="B9" s="640"/>
      <c r="C9" s="218"/>
      <c r="D9" s="347"/>
      <c r="E9" s="345" t="s">
        <v>190</v>
      </c>
      <c r="F9" s="345"/>
      <c r="G9" s="345" t="s">
        <v>191</v>
      </c>
      <c r="H9" s="345"/>
      <c r="I9" s="346" t="s">
        <v>665</v>
      </c>
      <c r="J9" s="640"/>
      <c r="K9" s="640"/>
      <c r="L9" s="640"/>
      <c r="M9" s="641"/>
      <c r="N9" s="649"/>
      <c r="O9" s="640"/>
      <c r="P9" s="218"/>
      <c r="Q9" s="347"/>
      <c r="R9" s="345" t="s">
        <v>190</v>
      </c>
      <c r="S9" s="345"/>
      <c r="T9" s="345" t="s">
        <v>191</v>
      </c>
      <c r="U9" s="345"/>
      <c r="V9" s="346" t="s">
        <v>665</v>
      </c>
      <c r="W9" s="640"/>
      <c r="X9" s="640"/>
      <c r="Y9" s="640"/>
      <c r="Z9" s="641"/>
    </row>
    <row r="10" spans="1:26" ht="18.75" customHeight="1">
      <c r="A10" s="644"/>
      <c r="B10" s="640"/>
      <c r="C10" s="218"/>
      <c r="D10" s="347"/>
      <c r="E10" s="345" t="s">
        <v>190</v>
      </c>
      <c r="F10" s="345"/>
      <c r="G10" s="345" t="s">
        <v>191</v>
      </c>
      <c r="H10" s="345"/>
      <c r="I10" s="346" t="s">
        <v>665</v>
      </c>
      <c r="J10" s="640"/>
      <c r="K10" s="640"/>
      <c r="L10" s="640"/>
      <c r="M10" s="641"/>
      <c r="N10" s="649"/>
      <c r="O10" s="640"/>
      <c r="P10" s="218"/>
      <c r="Q10" s="347"/>
      <c r="R10" s="345" t="s">
        <v>190</v>
      </c>
      <c r="S10" s="345"/>
      <c r="T10" s="345" t="s">
        <v>191</v>
      </c>
      <c r="U10" s="345"/>
      <c r="V10" s="346" t="s">
        <v>665</v>
      </c>
      <c r="W10" s="640"/>
      <c r="X10" s="640"/>
      <c r="Y10" s="640"/>
      <c r="Z10" s="641"/>
    </row>
    <row r="11" spans="1:26" ht="18.75" customHeight="1">
      <c r="A11" s="644"/>
      <c r="B11" s="640"/>
      <c r="C11" s="218"/>
      <c r="D11" s="347"/>
      <c r="E11" s="345" t="s">
        <v>190</v>
      </c>
      <c r="F11" s="345"/>
      <c r="G11" s="345" t="s">
        <v>191</v>
      </c>
      <c r="H11" s="345"/>
      <c r="I11" s="346" t="s">
        <v>665</v>
      </c>
      <c r="J11" s="640"/>
      <c r="K11" s="640"/>
      <c r="L11" s="640"/>
      <c r="M11" s="641"/>
      <c r="N11" s="649"/>
      <c r="O11" s="640"/>
      <c r="P11" s="218"/>
      <c r="Q11" s="347"/>
      <c r="R11" s="345" t="s">
        <v>190</v>
      </c>
      <c r="S11" s="345"/>
      <c r="T11" s="345" t="s">
        <v>191</v>
      </c>
      <c r="U11" s="345"/>
      <c r="V11" s="346" t="s">
        <v>665</v>
      </c>
      <c r="W11" s="640"/>
      <c r="X11" s="640"/>
      <c r="Y11" s="640"/>
      <c r="Z11" s="641"/>
    </row>
    <row r="12" spans="1:26" ht="18.75" customHeight="1">
      <c r="A12" s="644"/>
      <c r="B12" s="640"/>
      <c r="C12" s="218"/>
      <c r="D12" s="347"/>
      <c r="E12" s="345" t="s">
        <v>190</v>
      </c>
      <c r="F12" s="345"/>
      <c r="G12" s="345" t="s">
        <v>191</v>
      </c>
      <c r="H12" s="345"/>
      <c r="I12" s="346" t="s">
        <v>665</v>
      </c>
      <c r="J12" s="640"/>
      <c r="K12" s="640"/>
      <c r="L12" s="640"/>
      <c r="M12" s="641"/>
      <c r="N12" s="649"/>
      <c r="O12" s="640"/>
      <c r="P12" s="218"/>
      <c r="Q12" s="347"/>
      <c r="R12" s="345" t="s">
        <v>190</v>
      </c>
      <c r="S12" s="345"/>
      <c r="T12" s="345" t="s">
        <v>191</v>
      </c>
      <c r="U12" s="345"/>
      <c r="V12" s="346" t="s">
        <v>665</v>
      </c>
      <c r="W12" s="640"/>
      <c r="X12" s="640"/>
      <c r="Y12" s="640"/>
      <c r="Z12" s="641"/>
    </row>
    <row r="13" spans="1:26" ht="18.75" customHeight="1">
      <c r="A13" s="644"/>
      <c r="B13" s="640"/>
      <c r="C13" s="218"/>
      <c r="D13" s="347"/>
      <c r="E13" s="345" t="s">
        <v>190</v>
      </c>
      <c r="F13" s="345"/>
      <c r="G13" s="345" t="s">
        <v>191</v>
      </c>
      <c r="H13" s="345"/>
      <c r="I13" s="346" t="s">
        <v>665</v>
      </c>
      <c r="J13" s="640"/>
      <c r="K13" s="640"/>
      <c r="L13" s="640"/>
      <c r="M13" s="641"/>
      <c r="N13" s="649"/>
      <c r="O13" s="640"/>
      <c r="P13" s="218"/>
      <c r="Q13" s="347"/>
      <c r="R13" s="345" t="s">
        <v>190</v>
      </c>
      <c r="S13" s="345"/>
      <c r="T13" s="345" t="s">
        <v>191</v>
      </c>
      <c r="U13" s="345"/>
      <c r="V13" s="346" t="s">
        <v>665</v>
      </c>
      <c r="W13" s="640"/>
      <c r="X13" s="640"/>
      <c r="Y13" s="640"/>
      <c r="Z13" s="641"/>
    </row>
    <row r="14" spans="1:26" ht="18.75" customHeight="1">
      <c r="A14" s="644"/>
      <c r="B14" s="640"/>
      <c r="C14" s="218"/>
      <c r="D14" s="347"/>
      <c r="E14" s="345" t="s">
        <v>190</v>
      </c>
      <c r="F14" s="345"/>
      <c r="G14" s="345" t="s">
        <v>191</v>
      </c>
      <c r="H14" s="345"/>
      <c r="I14" s="346" t="s">
        <v>665</v>
      </c>
      <c r="J14" s="640"/>
      <c r="K14" s="640"/>
      <c r="L14" s="640"/>
      <c r="M14" s="641"/>
      <c r="N14" s="649"/>
      <c r="O14" s="640"/>
      <c r="P14" s="218"/>
      <c r="Q14" s="347"/>
      <c r="R14" s="345" t="s">
        <v>190</v>
      </c>
      <c r="S14" s="345"/>
      <c r="T14" s="345" t="s">
        <v>191</v>
      </c>
      <c r="U14" s="345"/>
      <c r="V14" s="346" t="s">
        <v>665</v>
      </c>
      <c r="W14" s="640"/>
      <c r="X14" s="640"/>
      <c r="Y14" s="640"/>
      <c r="Z14" s="641"/>
    </row>
    <row r="15" spans="1:26" ht="18.75" customHeight="1">
      <c r="A15" s="644"/>
      <c r="B15" s="640"/>
      <c r="C15" s="218"/>
      <c r="D15" s="347"/>
      <c r="E15" s="345" t="s">
        <v>190</v>
      </c>
      <c r="F15" s="345"/>
      <c r="G15" s="345" t="s">
        <v>191</v>
      </c>
      <c r="H15" s="345"/>
      <c r="I15" s="346" t="s">
        <v>665</v>
      </c>
      <c r="J15" s="640"/>
      <c r="K15" s="640"/>
      <c r="L15" s="640"/>
      <c r="M15" s="641"/>
      <c r="N15" s="649"/>
      <c r="O15" s="640"/>
      <c r="P15" s="218"/>
      <c r="Q15" s="347"/>
      <c r="R15" s="345" t="s">
        <v>190</v>
      </c>
      <c r="S15" s="345"/>
      <c r="T15" s="345" t="s">
        <v>191</v>
      </c>
      <c r="U15" s="345"/>
      <c r="V15" s="346" t="s">
        <v>665</v>
      </c>
      <c r="W15" s="640"/>
      <c r="X15" s="640"/>
      <c r="Y15" s="640"/>
      <c r="Z15" s="641"/>
    </row>
    <row r="16" spans="1:26" ht="18.75" customHeight="1">
      <c r="A16" s="644"/>
      <c r="B16" s="640"/>
      <c r="C16" s="218"/>
      <c r="D16" s="347"/>
      <c r="E16" s="345" t="s">
        <v>190</v>
      </c>
      <c r="F16" s="345"/>
      <c r="G16" s="345" t="s">
        <v>191</v>
      </c>
      <c r="H16" s="345"/>
      <c r="I16" s="346" t="s">
        <v>665</v>
      </c>
      <c r="J16" s="640"/>
      <c r="K16" s="640"/>
      <c r="L16" s="640"/>
      <c r="M16" s="641"/>
      <c r="N16" s="649"/>
      <c r="O16" s="640"/>
      <c r="P16" s="218"/>
      <c r="Q16" s="347"/>
      <c r="R16" s="345" t="s">
        <v>190</v>
      </c>
      <c r="S16" s="345"/>
      <c r="T16" s="345" t="s">
        <v>191</v>
      </c>
      <c r="U16" s="345"/>
      <c r="V16" s="346" t="s">
        <v>665</v>
      </c>
      <c r="W16" s="640"/>
      <c r="X16" s="640"/>
      <c r="Y16" s="640"/>
      <c r="Z16" s="641"/>
    </row>
    <row r="17" spans="1:26" ht="18.75" customHeight="1">
      <c r="A17" s="644"/>
      <c r="B17" s="640"/>
      <c r="C17" s="218"/>
      <c r="D17" s="347"/>
      <c r="E17" s="345" t="s">
        <v>190</v>
      </c>
      <c r="F17" s="345"/>
      <c r="G17" s="345" t="s">
        <v>191</v>
      </c>
      <c r="H17" s="345"/>
      <c r="I17" s="346" t="s">
        <v>665</v>
      </c>
      <c r="J17" s="640"/>
      <c r="K17" s="640"/>
      <c r="L17" s="640"/>
      <c r="M17" s="641"/>
      <c r="N17" s="649"/>
      <c r="O17" s="640"/>
      <c r="P17" s="218"/>
      <c r="Q17" s="347"/>
      <c r="R17" s="345" t="s">
        <v>190</v>
      </c>
      <c r="S17" s="345"/>
      <c r="T17" s="345" t="s">
        <v>191</v>
      </c>
      <c r="U17" s="345"/>
      <c r="V17" s="346" t="s">
        <v>665</v>
      </c>
      <c r="W17" s="640"/>
      <c r="X17" s="640"/>
      <c r="Y17" s="640"/>
      <c r="Z17" s="641"/>
    </row>
    <row r="18" spans="1:26" ht="18.75" customHeight="1">
      <c r="A18" s="644"/>
      <c r="B18" s="640"/>
      <c r="C18" s="218"/>
      <c r="D18" s="347"/>
      <c r="E18" s="345" t="s">
        <v>190</v>
      </c>
      <c r="F18" s="345"/>
      <c r="G18" s="345" t="s">
        <v>191</v>
      </c>
      <c r="H18" s="345"/>
      <c r="I18" s="346" t="s">
        <v>665</v>
      </c>
      <c r="J18" s="640"/>
      <c r="K18" s="640"/>
      <c r="L18" s="640"/>
      <c r="M18" s="641"/>
      <c r="N18" s="649"/>
      <c r="O18" s="640"/>
      <c r="P18" s="218"/>
      <c r="Q18" s="347"/>
      <c r="R18" s="345" t="s">
        <v>190</v>
      </c>
      <c r="S18" s="345"/>
      <c r="T18" s="345" t="s">
        <v>191</v>
      </c>
      <c r="U18" s="345"/>
      <c r="V18" s="346" t="s">
        <v>665</v>
      </c>
      <c r="W18" s="640"/>
      <c r="X18" s="640"/>
      <c r="Y18" s="640"/>
      <c r="Z18" s="641"/>
    </row>
    <row r="19" spans="1:26" ht="18.75" customHeight="1">
      <c r="A19" s="644"/>
      <c r="B19" s="640"/>
      <c r="C19" s="218"/>
      <c r="D19" s="347"/>
      <c r="E19" s="345" t="s">
        <v>190</v>
      </c>
      <c r="F19" s="345"/>
      <c r="G19" s="345" t="s">
        <v>191</v>
      </c>
      <c r="H19" s="345"/>
      <c r="I19" s="346" t="s">
        <v>665</v>
      </c>
      <c r="J19" s="640"/>
      <c r="K19" s="640"/>
      <c r="L19" s="640"/>
      <c r="M19" s="641"/>
      <c r="N19" s="649"/>
      <c r="O19" s="640"/>
      <c r="P19" s="218"/>
      <c r="Q19" s="347"/>
      <c r="R19" s="345" t="s">
        <v>190</v>
      </c>
      <c r="S19" s="345"/>
      <c r="T19" s="345" t="s">
        <v>191</v>
      </c>
      <c r="U19" s="345"/>
      <c r="V19" s="346" t="s">
        <v>665</v>
      </c>
      <c r="W19" s="640"/>
      <c r="X19" s="640"/>
      <c r="Y19" s="640"/>
      <c r="Z19" s="641"/>
    </row>
    <row r="20" spans="1:26" ht="18.75" customHeight="1">
      <c r="A20" s="644"/>
      <c r="B20" s="640"/>
      <c r="C20" s="218"/>
      <c r="D20" s="347"/>
      <c r="E20" s="345" t="s">
        <v>190</v>
      </c>
      <c r="F20" s="345"/>
      <c r="G20" s="345" t="s">
        <v>191</v>
      </c>
      <c r="H20" s="345"/>
      <c r="I20" s="346" t="s">
        <v>665</v>
      </c>
      <c r="J20" s="640"/>
      <c r="K20" s="640"/>
      <c r="L20" s="640"/>
      <c r="M20" s="641"/>
      <c r="N20" s="649"/>
      <c r="O20" s="640"/>
      <c r="P20" s="218"/>
      <c r="Q20" s="347"/>
      <c r="R20" s="345" t="s">
        <v>190</v>
      </c>
      <c r="S20" s="345"/>
      <c r="T20" s="345" t="s">
        <v>191</v>
      </c>
      <c r="U20" s="345"/>
      <c r="V20" s="346" t="s">
        <v>665</v>
      </c>
      <c r="W20" s="640"/>
      <c r="X20" s="640"/>
      <c r="Y20" s="640"/>
      <c r="Z20" s="641"/>
    </row>
    <row r="21" spans="1:26" ht="18.75" customHeight="1">
      <c r="A21" s="644"/>
      <c r="B21" s="640"/>
      <c r="C21" s="218"/>
      <c r="D21" s="347"/>
      <c r="E21" s="345" t="s">
        <v>190</v>
      </c>
      <c r="F21" s="345"/>
      <c r="G21" s="345" t="s">
        <v>191</v>
      </c>
      <c r="H21" s="345"/>
      <c r="I21" s="346" t="s">
        <v>665</v>
      </c>
      <c r="J21" s="640"/>
      <c r="K21" s="640"/>
      <c r="L21" s="640"/>
      <c r="M21" s="641"/>
      <c r="N21" s="649"/>
      <c r="O21" s="640"/>
      <c r="P21" s="218"/>
      <c r="Q21" s="347"/>
      <c r="R21" s="345" t="s">
        <v>190</v>
      </c>
      <c r="S21" s="345"/>
      <c r="T21" s="345" t="s">
        <v>191</v>
      </c>
      <c r="U21" s="345"/>
      <c r="V21" s="346" t="s">
        <v>665</v>
      </c>
      <c r="W21" s="640"/>
      <c r="X21" s="640"/>
      <c r="Y21" s="640"/>
      <c r="Z21" s="641"/>
    </row>
    <row r="22" spans="1:26" ht="18.75" customHeight="1">
      <c r="A22" s="644"/>
      <c r="B22" s="640"/>
      <c r="C22" s="218"/>
      <c r="D22" s="347"/>
      <c r="E22" s="345" t="s">
        <v>190</v>
      </c>
      <c r="F22" s="345"/>
      <c r="G22" s="345" t="s">
        <v>191</v>
      </c>
      <c r="H22" s="345"/>
      <c r="I22" s="346" t="s">
        <v>665</v>
      </c>
      <c r="J22" s="640"/>
      <c r="K22" s="640"/>
      <c r="L22" s="640"/>
      <c r="M22" s="641"/>
      <c r="N22" s="649"/>
      <c r="O22" s="640"/>
      <c r="P22" s="218"/>
      <c r="Q22" s="347"/>
      <c r="R22" s="345" t="s">
        <v>190</v>
      </c>
      <c r="S22" s="345"/>
      <c r="T22" s="345" t="s">
        <v>191</v>
      </c>
      <c r="U22" s="345"/>
      <c r="V22" s="346" t="s">
        <v>665</v>
      </c>
      <c r="W22" s="640"/>
      <c r="X22" s="640"/>
      <c r="Y22" s="640"/>
      <c r="Z22" s="641"/>
    </row>
    <row r="23" spans="1:26" ht="18.75" customHeight="1">
      <c r="A23" s="644"/>
      <c r="B23" s="640"/>
      <c r="C23" s="218"/>
      <c r="D23" s="347"/>
      <c r="E23" s="345" t="s">
        <v>190</v>
      </c>
      <c r="F23" s="345"/>
      <c r="G23" s="345" t="s">
        <v>191</v>
      </c>
      <c r="H23" s="345"/>
      <c r="I23" s="346" t="s">
        <v>665</v>
      </c>
      <c r="J23" s="640"/>
      <c r="K23" s="640"/>
      <c r="L23" s="640"/>
      <c r="M23" s="641"/>
      <c r="N23" s="649"/>
      <c r="O23" s="640"/>
      <c r="P23" s="218"/>
      <c r="Q23" s="347"/>
      <c r="R23" s="345" t="s">
        <v>190</v>
      </c>
      <c r="S23" s="345"/>
      <c r="T23" s="345" t="s">
        <v>191</v>
      </c>
      <c r="U23" s="345"/>
      <c r="V23" s="346" t="s">
        <v>665</v>
      </c>
      <c r="W23" s="640"/>
      <c r="X23" s="640"/>
      <c r="Y23" s="640"/>
      <c r="Z23" s="641"/>
    </row>
    <row r="24" spans="1:26" ht="18.75" customHeight="1">
      <c r="A24" s="644"/>
      <c r="B24" s="640"/>
      <c r="C24" s="218"/>
      <c r="D24" s="347"/>
      <c r="E24" s="345" t="s">
        <v>190</v>
      </c>
      <c r="F24" s="345"/>
      <c r="G24" s="345" t="s">
        <v>191</v>
      </c>
      <c r="H24" s="345"/>
      <c r="I24" s="346" t="s">
        <v>665</v>
      </c>
      <c r="J24" s="640"/>
      <c r="K24" s="640"/>
      <c r="L24" s="640"/>
      <c r="M24" s="641"/>
      <c r="N24" s="649"/>
      <c r="O24" s="640"/>
      <c r="P24" s="218"/>
      <c r="Q24" s="347"/>
      <c r="R24" s="345" t="s">
        <v>190</v>
      </c>
      <c r="S24" s="345"/>
      <c r="T24" s="345" t="s">
        <v>191</v>
      </c>
      <c r="U24" s="345"/>
      <c r="V24" s="346" t="s">
        <v>665</v>
      </c>
      <c r="W24" s="640"/>
      <c r="X24" s="640"/>
      <c r="Y24" s="640"/>
      <c r="Z24" s="641"/>
    </row>
    <row r="25" spans="1:26" ht="18.75" customHeight="1">
      <c r="A25" s="644"/>
      <c r="B25" s="640"/>
      <c r="C25" s="218"/>
      <c r="D25" s="347"/>
      <c r="E25" s="345" t="s">
        <v>190</v>
      </c>
      <c r="F25" s="345"/>
      <c r="G25" s="345" t="s">
        <v>191</v>
      </c>
      <c r="H25" s="345"/>
      <c r="I25" s="346" t="s">
        <v>665</v>
      </c>
      <c r="J25" s="640"/>
      <c r="K25" s="640"/>
      <c r="L25" s="640"/>
      <c r="M25" s="641"/>
      <c r="N25" s="649"/>
      <c r="O25" s="640"/>
      <c r="P25" s="218"/>
      <c r="Q25" s="347"/>
      <c r="R25" s="345" t="s">
        <v>190</v>
      </c>
      <c r="S25" s="345"/>
      <c r="T25" s="345" t="s">
        <v>191</v>
      </c>
      <c r="U25" s="345"/>
      <c r="V25" s="346" t="s">
        <v>665</v>
      </c>
      <c r="W25" s="640"/>
      <c r="X25" s="640"/>
      <c r="Y25" s="640"/>
      <c r="Z25" s="641"/>
    </row>
    <row r="26" spans="1:26" ht="18.75" customHeight="1">
      <c r="A26" s="644"/>
      <c r="B26" s="640"/>
      <c r="C26" s="218"/>
      <c r="D26" s="347"/>
      <c r="E26" s="345" t="s">
        <v>190</v>
      </c>
      <c r="F26" s="345"/>
      <c r="G26" s="345" t="s">
        <v>191</v>
      </c>
      <c r="H26" s="345"/>
      <c r="I26" s="346" t="s">
        <v>665</v>
      </c>
      <c r="J26" s="640"/>
      <c r="K26" s="640"/>
      <c r="L26" s="640"/>
      <c r="M26" s="641"/>
      <c r="N26" s="649"/>
      <c r="O26" s="640"/>
      <c r="P26" s="218"/>
      <c r="Q26" s="347"/>
      <c r="R26" s="345" t="s">
        <v>190</v>
      </c>
      <c r="S26" s="345"/>
      <c r="T26" s="345" t="s">
        <v>191</v>
      </c>
      <c r="U26" s="345"/>
      <c r="V26" s="346" t="s">
        <v>665</v>
      </c>
      <c r="W26" s="640"/>
      <c r="X26" s="640"/>
      <c r="Y26" s="640"/>
      <c r="Z26" s="641"/>
    </row>
    <row r="27" spans="1:26" ht="18.75" customHeight="1" thickBot="1">
      <c r="A27" s="650"/>
      <c r="B27" s="651"/>
      <c r="C27" s="219"/>
      <c r="D27" s="348"/>
      <c r="E27" s="349" t="s">
        <v>190</v>
      </c>
      <c r="F27" s="349"/>
      <c r="G27" s="349" t="s">
        <v>191</v>
      </c>
      <c r="H27" s="349"/>
      <c r="I27" s="350" t="s">
        <v>665</v>
      </c>
      <c r="J27" s="651"/>
      <c r="K27" s="651"/>
      <c r="L27" s="651"/>
      <c r="M27" s="653"/>
      <c r="N27" s="652"/>
      <c r="O27" s="651"/>
      <c r="P27" s="219"/>
      <c r="Q27" s="348"/>
      <c r="R27" s="349" t="s">
        <v>190</v>
      </c>
      <c r="S27" s="349"/>
      <c r="T27" s="349" t="s">
        <v>191</v>
      </c>
      <c r="U27" s="349"/>
      <c r="V27" s="350" t="s">
        <v>665</v>
      </c>
      <c r="W27" s="651"/>
      <c r="X27" s="651"/>
      <c r="Y27" s="651"/>
      <c r="Z27" s="653"/>
    </row>
    <row r="28" spans="1:26" ht="18.75" customHeight="1">
      <c r="A28" s="46"/>
      <c r="B28" s="46"/>
      <c r="C28" s="46"/>
      <c r="D28" s="46"/>
      <c r="E28" s="46"/>
      <c r="F28" s="46"/>
      <c r="G28" s="46"/>
      <c r="H28" s="46"/>
      <c r="I28" s="46"/>
      <c r="J28" s="46"/>
      <c r="K28" s="46"/>
      <c r="L28" s="46"/>
      <c r="M28" s="46"/>
      <c r="N28" s="70"/>
      <c r="O28" s="74" t="s">
        <v>221</v>
      </c>
      <c r="P28" s="74"/>
      <c r="Q28" s="74"/>
      <c r="R28" s="74"/>
      <c r="S28" s="74"/>
      <c r="T28" s="74"/>
      <c r="U28" s="74"/>
      <c r="V28" s="70"/>
      <c r="W28" s="70"/>
      <c r="X28" s="70"/>
      <c r="Y28" s="70"/>
      <c r="Z28" s="70"/>
    </row>
    <row r="29" spans="1:26" ht="18.75" customHeight="1">
      <c r="A29" s="46" t="s">
        <v>217</v>
      </c>
      <c r="B29" s="46"/>
      <c r="C29" s="46"/>
      <c r="D29" s="46"/>
      <c r="E29" s="46"/>
      <c r="F29" s="46"/>
      <c r="G29" s="46"/>
      <c r="H29" s="46"/>
      <c r="I29" s="46"/>
      <c r="J29" s="46"/>
      <c r="K29" s="46"/>
      <c r="L29" s="46"/>
      <c r="M29" s="46"/>
      <c r="N29" s="70"/>
      <c r="O29" s="70"/>
      <c r="P29" s="70"/>
      <c r="Q29" s="70"/>
      <c r="R29" s="70"/>
      <c r="S29" s="70"/>
      <c r="T29" s="70"/>
      <c r="U29" s="70"/>
      <c r="V29" s="70"/>
      <c r="W29" s="70"/>
      <c r="X29" s="70"/>
      <c r="Y29" s="70"/>
      <c r="Z29" s="70"/>
    </row>
    <row r="30" spans="1:26" ht="18.75" customHeight="1">
      <c r="A30" s="660" t="s">
        <v>218</v>
      </c>
      <c r="B30" s="661"/>
      <c r="C30" s="217" t="s">
        <v>130</v>
      </c>
      <c r="D30" s="656" t="s">
        <v>486</v>
      </c>
      <c r="E30" s="656"/>
      <c r="F30" s="656"/>
      <c r="G30" s="656"/>
      <c r="H30" s="656"/>
      <c r="I30" s="657"/>
      <c r="J30" s="661" t="s">
        <v>219</v>
      </c>
      <c r="K30" s="661"/>
      <c r="L30" s="661"/>
      <c r="M30" s="661"/>
      <c r="N30" s="46"/>
      <c r="O30" s="46"/>
      <c r="P30" s="46"/>
      <c r="Q30" s="46"/>
      <c r="R30" s="46"/>
      <c r="S30" s="46"/>
      <c r="T30" s="46"/>
      <c r="U30" s="46"/>
      <c r="V30" s="70"/>
      <c r="W30" s="70"/>
      <c r="X30" s="70"/>
      <c r="Y30" s="70"/>
      <c r="Z30" s="70"/>
    </row>
    <row r="31" spans="1:26" ht="18.75" customHeight="1">
      <c r="A31" s="660"/>
      <c r="B31" s="661"/>
      <c r="C31" s="217" t="s">
        <v>130</v>
      </c>
      <c r="D31" s="656" t="s">
        <v>485</v>
      </c>
      <c r="E31" s="656"/>
      <c r="F31" s="656"/>
      <c r="G31" s="656"/>
      <c r="H31" s="656"/>
      <c r="I31" s="657"/>
      <c r="J31" s="661" t="s">
        <v>220</v>
      </c>
      <c r="K31" s="661"/>
      <c r="L31" s="661"/>
      <c r="M31" s="661"/>
      <c r="N31" s="46"/>
      <c r="O31" s="46"/>
      <c r="P31" s="46"/>
      <c r="Q31" s="46"/>
      <c r="R31" s="46"/>
      <c r="S31" s="46"/>
      <c r="T31" s="46"/>
      <c r="U31" s="46"/>
      <c r="V31" s="70"/>
      <c r="W31" s="70"/>
      <c r="X31" s="70"/>
      <c r="Y31" s="70"/>
      <c r="Z31" s="70"/>
    </row>
    <row r="32" spans="1:26" ht="18.75" customHeight="1">
      <c r="A32" s="46"/>
      <c r="B32" s="46"/>
      <c r="C32" s="46"/>
      <c r="D32" s="46"/>
      <c r="E32" s="46"/>
      <c r="F32" s="46"/>
      <c r="G32" s="46"/>
      <c r="H32" s="46"/>
      <c r="I32" s="46"/>
      <c r="J32" s="46"/>
      <c r="K32" s="46"/>
      <c r="L32" s="46"/>
      <c r="M32" s="46"/>
      <c r="N32" s="46"/>
      <c r="O32" s="46"/>
      <c r="P32" s="46"/>
      <c r="Q32" s="46"/>
      <c r="R32" s="46"/>
      <c r="S32" s="46"/>
      <c r="T32" s="46"/>
      <c r="U32" s="46"/>
      <c r="V32" s="46"/>
      <c r="W32" s="46"/>
      <c r="X32" s="46"/>
      <c r="Y32" s="46"/>
      <c r="Z32" s="46"/>
    </row>
  </sheetData>
  <sheetProtection/>
  <mergeCells count="100">
    <mergeCell ref="D30:I30"/>
    <mergeCell ref="D31:I31"/>
    <mergeCell ref="Q2:Z2"/>
    <mergeCell ref="A4:Z4"/>
    <mergeCell ref="A30:B31"/>
    <mergeCell ref="J30:K30"/>
    <mergeCell ref="L30:M31"/>
    <mergeCell ref="J31:K31"/>
    <mergeCell ref="P6:V6"/>
    <mergeCell ref="P7:V7"/>
    <mergeCell ref="Y10:Z11"/>
    <mergeCell ref="Y12:Z13"/>
    <mergeCell ref="Y14:Z15"/>
    <mergeCell ref="Y16:Z17"/>
    <mergeCell ref="Y18:Z19"/>
    <mergeCell ref="W10:X10"/>
    <mergeCell ref="W11:X11"/>
    <mergeCell ref="W12:X12"/>
    <mergeCell ref="W13:X13"/>
    <mergeCell ref="W14:X14"/>
    <mergeCell ref="Y20:Z21"/>
    <mergeCell ref="Y22:Z23"/>
    <mergeCell ref="Y24:Z25"/>
    <mergeCell ref="Y26:Z27"/>
    <mergeCell ref="W27:X27"/>
    <mergeCell ref="C7:I7"/>
    <mergeCell ref="W21:X21"/>
    <mergeCell ref="W22:X22"/>
    <mergeCell ref="W23:X23"/>
    <mergeCell ref="W24:X24"/>
    <mergeCell ref="W25:X25"/>
    <mergeCell ref="W26:X26"/>
    <mergeCell ref="W15:X15"/>
    <mergeCell ref="W16:X16"/>
    <mergeCell ref="W17:X17"/>
    <mergeCell ref="W18:X18"/>
    <mergeCell ref="W19:X19"/>
    <mergeCell ref="W20:X20"/>
    <mergeCell ref="N16:O17"/>
    <mergeCell ref="A26:B27"/>
    <mergeCell ref="L22:M23"/>
    <mergeCell ref="J26:K26"/>
    <mergeCell ref="J27:K27"/>
    <mergeCell ref="L24:M25"/>
    <mergeCell ref="N26:O27"/>
    <mergeCell ref="L26:M27"/>
    <mergeCell ref="J25:K25"/>
    <mergeCell ref="N18:O19"/>
    <mergeCell ref="N20:O21"/>
    <mergeCell ref="N22:O23"/>
    <mergeCell ref="N24:O25"/>
    <mergeCell ref="J18:K18"/>
    <mergeCell ref="J19:K19"/>
    <mergeCell ref="L18:M19"/>
    <mergeCell ref="L20:M21"/>
    <mergeCell ref="L16:M17"/>
    <mergeCell ref="N12:O13"/>
    <mergeCell ref="A24:B25"/>
    <mergeCell ref="J20:K20"/>
    <mergeCell ref="J21:K21"/>
    <mergeCell ref="J22:K22"/>
    <mergeCell ref="J23:K23"/>
    <mergeCell ref="A20:B21"/>
    <mergeCell ref="A22:B23"/>
    <mergeCell ref="J24:K24"/>
    <mergeCell ref="N10:O11"/>
    <mergeCell ref="L8:M9"/>
    <mergeCell ref="N8:O9"/>
    <mergeCell ref="L10:M11"/>
    <mergeCell ref="L12:M13"/>
    <mergeCell ref="L14:M15"/>
    <mergeCell ref="N14:O15"/>
    <mergeCell ref="A8:B9"/>
    <mergeCell ref="A12:B13"/>
    <mergeCell ref="A6:B7"/>
    <mergeCell ref="J8:K8"/>
    <mergeCell ref="J9:K9"/>
    <mergeCell ref="J10:K10"/>
    <mergeCell ref="A10:B11"/>
    <mergeCell ref="J11:K11"/>
    <mergeCell ref="C6:I6"/>
    <mergeCell ref="J6:K6"/>
    <mergeCell ref="A14:B15"/>
    <mergeCell ref="A16:B17"/>
    <mergeCell ref="A18:B19"/>
    <mergeCell ref="J12:K12"/>
    <mergeCell ref="J13:K13"/>
    <mergeCell ref="J14:K14"/>
    <mergeCell ref="J15:K15"/>
    <mergeCell ref="J16:K16"/>
    <mergeCell ref="J17:K17"/>
    <mergeCell ref="J7:K7"/>
    <mergeCell ref="L6:M7"/>
    <mergeCell ref="Y8:Z9"/>
    <mergeCell ref="N6:O7"/>
    <mergeCell ref="W6:X6"/>
    <mergeCell ref="W7:X7"/>
    <mergeCell ref="W8:X8"/>
    <mergeCell ref="W9:X9"/>
    <mergeCell ref="Y6:Z7"/>
  </mergeCells>
  <dataValidations count="1">
    <dataValidation type="list" allowBlank="1" showInputMessage="1" showErrorMessage="1" sqref="C8:C27 P8:P27">
      <formula1>和暦</formula1>
    </dataValidation>
  </dataValidations>
  <printOptions/>
  <pageMargins left="0.11811023622047245" right="0.11811023622047245" top="0.7480314960629921" bottom="0.35433070866141736" header="0.31496062992125984" footer="0.31496062992125984"/>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tabColor indexed="47"/>
    <pageSetUpPr fitToPage="1"/>
  </sheetPr>
  <dimension ref="A1:O129"/>
  <sheetViews>
    <sheetView zoomScalePageLayoutView="0" workbookViewId="0" topLeftCell="A71">
      <pane ySplit="1" topLeftCell="A72" activePane="bottomLeft" state="frozen"/>
      <selection pane="topLeft" activeCell="A71" sqref="A71"/>
      <selection pane="bottomLeft" activeCell="H11" sqref="H11:K11"/>
    </sheetView>
  </sheetViews>
  <sheetFormatPr defaultColWidth="7.00390625" defaultRowHeight="13.5"/>
  <cols>
    <col min="1" max="4" width="7.00390625" style="176" customWidth="1"/>
    <col min="5" max="5" width="8.75390625" style="176" customWidth="1"/>
    <col min="6" max="12" width="7.00390625" style="176" customWidth="1"/>
    <col min="13" max="13" width="6.125" style="176" customWidth="1"/>
    <col min="14" max="16384" width="7.00390625" style="176" customWidth="1"/>
  </cols>
  <sheetData>
    <row r="1" spans="1:13" ht="13.5">
      <c r="A1" s="176" t="s">
        <v>208</v>
      </c>
      <c r="E1" s="662"/>
      <c r="F1" s="662"/>
      <c r="G1" s="662"/>
      <c r="H1" s="662"/>
      <c r="I1" s="662"/>
      <c r="J1" s="662"/>
      <c r="K1" s="662"/>
      <c r="L1" s="662"/>
      <c r="M1" s="662"/>
    </row>
    <row r="8" ht="21">
      <c r="F8" s="177" t="s">
        <v>160</v>
      </c>
    </row>
    <row r="11" spans="8:11" ht="13.5">
      <c r="H11" s="663" t="str">
        <f>'様式１（申請書）'!$AL$7</f>
        <v>令和    年    月    日</v>
      </c>
      <c r="I11" s="664"/>
      <c r="J11" s="664"/>
      <c r="K11" s="664"/>
    </row>
    <row r="14" spans="1:5" ht="15" customHeight="1">
      <c r="A14" s="179" t="s">
        <v>161</v>
      </c>
      <c r="B14" s="179"/>
      <c r="C14" s="179"/>
      <c r="D14" s="180"/>
      <c r="E14" s="181" t="s">
        <v>162</v>
      </c>
    </row>
    <row r="17" spans="4:12" ht="13.5">
      <c r="D17" s="182" t="s">
        <v>163</v>
      </c>
      <c r="E17" s="176" t="s">
        <v>164</v>
      </c>
      <c r="H17" s="665">
        <f>'様式１（申請書）'!$AD$15</f>
      </c>
      <c r="I17" s="665"/>
      <c r="J17" s="665"/>
      <c r="K17" s="665"/>
      <c r="L17" s="665"/>
    </row>
    <row r="18" spans="8:12" ht="13.5">
      <c r="H18" s="665"/>
      <c r="I18" s="665"/>
      <c r="J18" s="665"/>
      <c r="K18" s="665"/>
      <c r="L18" s="665"/>
    </row>
    <row r="20" spans="5:12" ht="13.5">
      <c r="E20" s="176" t="s">
        <v>165</v>
      </c>
      <c r="H20" s="665">
        <f>'様式１（申請書）'!$AD$17</f>
      </c>
      <c r="I20" s="665"/>
      <c r="J20" s="665"/>
      <c r="K20" s="665"/>
      <c r="L20" s="665"/>
    </row>
    <row r="21" spans="8:12" ht="13.5">
      <c r="H21" s="665"/>
      <c r="I21" s="665"/>
      <c r="J21" s="665"/>
      <c r="K21" s="665"/>
      <c r="L21" s="665"/>
    </row>
    <row r="23" spans="5:12" ht="13.5">
      <c r="E23" s="176" t="s">
        <v>166</v>
      </c>
      <c r="H23" s="665">
        <f>'様式１（申請書）'!$AD$19</f>
      </c>
      <c r="I23" s="665"/>
      <c r="J23" s="665"/>
      <c r="K23" s="665"/>
      <c r="L23" s="666" t="s">
        <v>167</v>
      </c>
    </row>
    <row r="24" spans="8:12" ht="13.5">
      <c r="H24" s="665"/>
      <c r="I24" s="665"/>
      <c r="J24" s="665"/>
      <c r="K24" s="665"/>
      <c r="L24" s="666"/>
    </row>
    <row r="27" ht="13.5">
      <c r="A27" s="176" t="s">
        <v>168</v>
      </c>
    </row>
    <row r="30" spans="4:12" ht="13.5">
      <c r="D30" s="182" t="s">
        <v>169</v>
      </c>
      <c r="E30" s="176" t="s">
        <v>164</v>
      </c>
      <c r="H30" s="665">
        <f>'様式１（申請書）'!$AD$25</f>
      </c>
      <c r="I30" s="665"/>
      <c r="J30" s="665"/>
      <c r="K30" s="665"/>
      <c r="L30" s="665"/>
    </row>
    <row r="31" spans="8:12" ht="13.5">
      <c r="H31" s="665"/>
      <c r="I31" s="665"/>
      <c r="J31" s="665"/>
      <c r="K31" s="665"/>
      <c r="L31" s="665"/>
    </row>
    <row r="33" spans="5:12" ht="13.5">
      <c r="E33" s="176" t="s">
        <v>165</v>
      </c>
      <c r="H33" s="665">
        <f>'様式１（申請書）'!$AD$27</f>
      </c>
      <c r="I33" s="665"/>
      <c r="J33" s="665"/>
      <c r="K33" s="665"/>
      <c r="L33" s="665"/>
    </row>
    <row r="34" spans="8:12" ht="13.5">
      <c r="H34" s="665"/>
      <c r="I34" s="665"/>
      <c r="J34" s="665"/>
      <c r="K34" s="665"/>
      <c r="L34" s="665"/>
    </row>
    <row r="36" spans="5:12" ht="13.5">
      <c r="E36" s="176" t="s">
        <v>166</v>
      </c>
      <c r="H36" s="665">
        <f>'様式１（申請書）'!$AD$29</f>
      </c>
      <c r="I36" s="665"/>
      <c r="J36" s="665"/>
      <c r="K36" s="665"/>
      <c r="L36" s="666" t="s">
        <v>167</v>
      </c>
    </row>
    <row r="37" spans="8:12" ht="13.5">
      <c r="H37" s="665"/>
      <c r="I37" s="665"/>
      <c r="J37" s="665"/>
      <c r="K37" s="665"/>
      <c r="L37" s="666"/>
    </row>
    <row r="40" ht="13.5">
      <c r="F40" s="184" t="s">
        <v>170</v>
      </c>
    </row>
    <row r="42" ht="13.5">
      <c r="A42" s="176" t="s">
        <v>171</v>
      </c>
    </row>
    <row r="43" spans="2:5" ht="13.5">
      <c r="B43" s="679" t="str">
        <f>IF(A128=1,"令和　　年　　月　　日から",VLOOKUP(A128,A95:C126,2)&amp;VLOOKUP(B128,A95:C126,3)&amp;"年"&amp;VLOOKUP(C128,A95:C126,3)&amp;"月"&amp;VLOOKUP(D128,A95:C126,3)&amp;"日から")</f>
        <v>令和4年4月1日から</v>
      </c>
      <c r="C43" s="679"/>
      <c r="D43" s="679"/>
      <c r="E43" s="679"/>
    </row>
    <row r="44" spans="2:9" ht="13.5">
      <c r="B44" s="680" t="str">
        <f>IF(A129=1,"令和　　年　　月　　日まで",VLOOKUP(A129,A96:C127,2)&amp;VLOOKUP(B129,A96:C127,3)&amp;"年"&amp;VLOOKUP(C129,A96:C127,3)&amp;"月"&amp;VLOOKUP(D129,A96:C127,3)&amp;"日まで")</f>
        <v>令和6年3月31日まで</v>
      </c>
      <c r="C44" s="680"/>
      <c r="D44" s="680"/>
      <c r="E44" s="680"/>
      <c r="F44" s="178"/>
      <c r="G44" s="178"/>
      <c r="H44" s="178"/>
      <c r="I44" s="178"/>
    </row>
    <row r="46" ht="13.5">
      <c r="A46" s="176" t="s">
        <v>172</v>
      </c>
    </row>
    <row r="48" spans="1:2" ht="13.5">
      <c r="A48" s="185" t="s">
        <v>173</v>
      </c>
      <c r="B48" s="176" t="s">
        <v>174</v>
      </c>
    </row>
    <row r="49" ht="13.5">
      <c r="A49" s="185"/>
    </row>
    <row r="50" spans="1:2" ht="13.5">
      <c r="A50" s="185" t="s">
        <v>175</v>
      </c>
      <c r="B50" s="176" t="s">
        <v>176</v>
      </c>
    </row>
    <row r="51" ht="13.5">
      <c r="A51" s="185"/>
    </row>
    <row r="52" spans="1:2" ht="13.5">
      <c r="A52" s="185" t="s">
        <v>177</v>
      </c>
      <c r="B52" s="176" t="s">
        <v>178</v>
      </c>
    </row>
    <row r="53" ht="13.5">
      <c r="A53" s="185"/>
    </row>
    <row r="54" spans="1:2" ht="13.5">
      <c r="A54" s="185" t="s">
        <v>179</v>
      </c>
      <c r="B54" s="176" t="s">
        <v>180</v>
      </c>
    </row>
    <row r="55" ht="13.5">
      <c r="A55" s="185"/>
    </row>
    <row r="56" spans="1:2" ht="13.5">
      <c r="A56" s="185" t="s">
        <v>181</v>
      </c>
      <c r="B56" s="176" t="s">
        <v>182</v>
      </c>
    </row>
    <row r="57" ht="13.5">
      <c r="A57" s="185"/>
    </row>
    <row r="58" spans="1:2" ht="13.5">
      <c r="A58" s="185" t="s">
        <v>183</v>
      </c>
      <c r="B58" s="176" t="s">
        <v>184</v>
      </c>
    </row>
    <row r="59" ht="13.5">
      <c r="A59" s="185"/>
    </row>
    <row r="60" spans="1:2" ht="13.5">
      <c r="A60" s="185" t="s">
        <v>185</v>
      </c>
      <c r="B60" s="176" t="s">
        <v>186</v>
      </c>
    </row>
    <row r="62" ht="13.5">
      <c r="A62" s="183"/>
    </row>
    <row r="74" spans="1:15" ht="19.5" customHeight="1">
      <c r="A74" s="186" t="s">
        <v>187</v>
      </c>
      <c r="B74" s="187"/>
      <c r="C74" s="187"/>
      <c r="D74" s="187"/>
      <c r="E74" s="187"/>
      <c r="F74" s="187"/>
      <c r="G74" s="187"/>
      <c r="H74" s="187"/>
      <c r="I74" s="187"/>
      <c r="J74" s="187"/>
      <c r="K74" s="188"/>
      <c r="L74" s="189"/>
      <c r="M74" s="189"/>
      <c r="N74" s="189"/>
      <c r="O74" s="190"/>
    </row>
    <row r="75" spans="1:15" ht="19.5" customHeight="1">
      <c r="A75" s="191" t="s">
        <v>188</v>
      </c>
      <c r="B75" s="192"/>
      <c r="C75" s="192"/>
      <c r="D75" s="192"/>
      <c r="E75" s="192"/>
      <c r="F75" s="192"/>
      <c r="G75" s="192"/>
      <c r="H75" s="192"/>
      <c r="I75" s="192"/>
      <c r="J75" s="192"/>
      <c r="K75" s="193"/>
      <c r="L75" s="194"/>
      <c r="M75" s="194"/>
      <c r="N75" s="194"/>
      <c r="O75" s="195"/>
    </row>
    <row r="76" spans="1:15" ht="19.5" customHeight="1">
      <c r="A76" s="667" t="s">
        <v>189</v>
      </c>
      <c r="B76" s="668"/>
      <c r="C76" s="374"/>
      <c r="D76" s="375"/>
      <c r="E76" s="375" t="s">
        <v>190</v>
      </c>
      <c r="F76" s="375" t="s">
        <v>191</v>
      </c>
      <c r="G76" s="375" t="s">
        <v>192</v>
      </c>
      <c r="H76" s="375"/>
      <c r="I76" s="375"/>
      <c r="J76" s="375"/>
      <c r="K76" s="193"/>
      <c r="L76" s="194"/>
      <c r="M76" s="194"/>
      <c r="N76" s="194"/>
      <c r="O76" s="195"/>
    </row>
    <row r="77" spans="1:15" ht="19.5" customHeight="1">
      <c r="A77" s="669"/>
      <c r="B77" s="670"/>
      <c r="C77" s="374"/>
      <c r="D77" s="375"/>
      <c r="E77" s="375" t="s">
        <v>190</v>
      </c>
      <c r="F77" s="375" t="s">
        <v>191</v>
      </c>
      <c r="G77" s="375" t="s">
        <v>193</v>
      </c>
      <c r="H77" s="375"/>
      <c r="I77" s="375"/>
      <c r="J77" s="375"/>
      <c r="K77" s="671"/>
      <c r="L77" s="672"/>
      <c r="M77" s="672"/>
      <c r="N77" s="672"/>
      <c r="O77" s="673"/>
    </row>
    <row r="78" spans="1:15" ht="19.5" customHeight="1">
      <c r="A78" s="667" t="s">
        <v>194</v>
      </c>
      <c r="B78" s="674"/>
      <c r="C78" s="376" t="s">
        <v>195</v>
      </c>
      <c r="D78" s="377" t="s">
        <v>174</v>
      </c>
      <c r="E78" s="377"/>
      <c r="F78" s="377"/>
      <c r="G78" s="377"/>
      <c r="H78" s="377"/>
      <c r="I78" s="377"/>
      <c r="J78" s="377"/>
      <c r="K78" s="193"/>
      <c r="L78" s="194"/>
      <c r="M78" s="194"/>
      <c r="N78" s="194"/>
      <c r="O78" s="195"/>
    </row>
    <row r="79" spans="1:15" ht="19.5" customHeight="1">
      <c r="A79" s="675"/>
      <c r="B79" s="676"/>
      <c r="C79" s="378" t="s">
        <v>196</v>
      </c>
      <c r="D79" s="379" t="s">
        <v>176</v>
      </c>
      <c r="E79" s="379"/>
      <c r="F79" s="379"/>
      <c r="G79" s="379"/>
      <c r="H79" s="379"/>
      <c r="I79" s="379"/>
      <c r="J79" s="379"/>
      <c r="K79" s="193"/>
      <c r="L79" s="194"/>
      <c r="M79" s="194"/>
      <c r="N79" s="194"/>
      <c r="O79" s="195"/>
    </row>
    <row r="80" spans="1:15" ht="19.5" customHeight="1">
      <c r="A80" s="675"/>
      <c r="B80" s="676"/>
      <c r="C80" s="378" t="s">
        <v>197</v>
      </c>
      <c r="D80" s="379" t="s">
        <v>178</v>
      </c>
      <c r="E80" s="379"/>
      <c r="F80" s="379"/>
      <c r="G80" s="379"/>
      <c r="H80" s="379"/>
      <c r="I80" s="379"/>
      <c r="J80" s="379"/>
      <c r="K80" s="193"/>
      <c r="L80" s="194"/>
      <c r="M80" s="194"/>
      <c r="N80" s="194"/>
      <c r="O80" s="195"/>
    </row>
    <row r="81" spans="1:15" ht="19.5" customHeight="1">
      <c r="A81" s="675"/>
      <c r="B81" s="676"/>
      <c r="C81" s="378" t="s">
        <v>198</v>
      </c>
      <c r="D81" s="379" t="s">
        <v>180</v>
      </c>
      <c r="E81" s="379"/>
      <c r="F81" s="379"/>
      <c r="G81" s="379"/>
      <c r="H81" s="379"/>
      <c r="I81" s="379"/>
      <c r="J81" s="379"/>
      <c r="K81" s="193"/>
      <c r="L81" s="194"/>
      <c r="M81" s="194"/>
      <c r="N81" s="194"/>
      <c r="O81" s="195"/>
    </row>
    <row r="82" spans="1:15" ht="19.5" customHeight="1">
      <c r="A82" s="675"/>
      <c r="B82" s="676"/>
      <c r="C82" s="378" t="s">
        <v>199</v>
      </c>
      <c r="D82" s="379" t="s">
        <v>182</v>
      </c>
      <c r="E82" s="379"/>
      <c r="F82" s="379"/>
      <c r="G82" s="379"/>
      <c r="H82" s="379"/>
      <c r="I82" s="379"/>
      <c r="J82" s="379"/>
      <c r="K82" s="193"/>
      <c r="L82" s="194"/>
      <c r="M82" s="194"/>
      <c r="N82" s="194"/>
      <c r="O82" s="195"/>
    </row>
    <row r="83" spans="1:15" ht="19.5" customHeight="1">
      <c r="A83" s="675"/>
      <c r="B83" s="676"/>
      <c r="C83" s="380" t="s">
        <v>200</v>
      </c>
      <c r="D83" s="379" t="s">
        <v>184</v>
      </c>
      <c r="E83" s="379"/>
      <c r="F83" s="379"/>
      <c r="G83" s="379"/>
      <c r="H83" s="379"/>
      <c r="I83" s="379"/>
      <c r="J83" s="379"/>
      <c r="K83" s="193"/>
      <c r="L83" s="194"/>
      <c r="M83" s="194"/>
      <c r="N83" s="194"/>
      <c r="O83" s="195"/>
    </row>
    <row r="84" spans="1:15" ht="19.5" customHeight="1">
      <c r="A84" s="677"/>
      <c r="B84" s="678"/>
      <c r="C84" s="381" t="s">
        <v>201</v>
      </c>
      <c r="D84" s="382" t="s">
        <v>186</v>
      </c>
      <c r="E84" s="382"/>
      <c r="F84" s="382"/>
      <c r="G84" s="382"/>
      <c r="H84" s="382"/>
      <c r="I84" s="382"/>
      <c r="J84" s="382"/>
      <c r="K84" s="197"/>
      <c r="L84" s="196"/>
      <c r="M84" s="196"/>
      <c r="N84" s="196"/>
      <c r="O84" s="198"/>
    </row>
    <row r="85" spans="1:10" ht="13.5">
      <c r="A85" s="189"/>
      <c r="B85" s="189"/>
      <c r="C85" s="189"/>
      <c r="D85" s="189"/>
      <c r="E85" s="189"/>
      <c r="F85" s="189"/>
      <c r="G85" s="189"/>
      <c r="H85" s="189"/>
      <c r="I85" s="189"/>
      <c r="J85" s="189"/>
    </row>
    <row r="86" spans="1:10" ht="13.5">
      <c r="A86" s="194"/>
      <c r="B86" s="194"/>
      <c r="C86" s="194"/>
      <c r="D86" s="194"/>
      <c r="E86" s="194"/>
      <c r="F86" s="194"/>
      <c r="G86" s="194"/>
      <c r="H86" s="194"/>
      <c r="I86" s="194"/>
      <c r="J86" s="194"/>
    </row>
    <row r="87" spans="1:10" ht="13.5">
      <c r="A87" s="194"/>
      <c r="B87" s="194"/>
      <c r="C87" s="194"/>
      <c r="D87" s="194"/>
      <c r="E87" s="194"/>
      <c r="F87" s="194"/>
      <c r="G87" s="194"/>
      <c r="H87" s="194"/>
      <c r="I87" s="194"/>
      <c r="J87" s="194"/>
    </row>
    <row r="88" spans="1:10" ht="13.5">
      <c r="A88" s="194"/>
      <c r="B88" s="194"/>
      <c r="C88" s="194"/>
      <c r="D88" s="194"/>
      <c r="E88" s="194"/>
      <c r="F88" s="194"/>
      <c r="G88" s="194"/>
      <c r="H88" s="194"/>
      <c r="I88" s="194"/>
      <c r="J88" s="194"/>
    </row>
    <row r="89" spans="1:10" ht="13.5">
      <c r="A89" s="194"/>
      <c r="B89" s="194"/>
      <c r="C89" s="194"/>
      <c r="D89" s="194"/>
      <c r="E89" s="194"/>
      <c r="F89" s="194"/>
      <c r="G89" s="194"/>
      <c r="H89" s="194"/>
      <c r="I89" s="194"/>
      <c r="J89" s="194"/>
    </row>
    <row r="90" spans="1:10" ht="13.5">
      <c r="A90" s="194"/>
      <c r="B90" s="194"/>
      <c r="C90" s="194"/>
      <c r="D90" s="194"/>
      <c r="E90" s="194"/>
      <c r="F90" s="194"/>
      <c r="G90" s="194"/>
      <c r="H90" s="194"/>
      <c r="I90" s="194"/>
      <c r="J90" s="194"/>
    </row>
    <row r="91" spans="1:10" ht="13.5">
      <c r="A91" s="194"/>
      <c r="B91" s="194"/>
      <c r="C91" s="194"/>
      <c r="D91" s="194"/>
      <c r="E91" s="194"/>
      <c r="F91" s="194"/>
      <c r="G91" s="194"/>
      <c r="H91" s="194"/>
      <c r="I91" s="194"/>
      <c r="J91" s="194"/>
    </row>
    <row r="96" ht="13.5" hidden="1">
      <c r="A96" s="176">
        <v>1</v>
      </c>
    </row>
    <row r="97" spans="1:3" ht="13.5" hidden="1">
      <c r="A97" s="176">
        <v>2</v>
      </c>
      <c r="B97" s="176" t="s">
        <v>687</v>
      </c>
      <c r="C97" s="176">
        <v>1</v>
      </c>
    </row>
    <row r="98" spans="1:3" ht="13.5" hidden="1">
      <c r="A98" s="176">
        <v>3</v>
      </c>
      <c r="B98" s="176" t="s">
        <v>130</v>
      </c>
      <c r="C98" s="176">
        <v>2</v>
      </c>
    </row>
    <row r="99" spans="1:3" ht="13.5" hidden="1">
      <c r="A99" s="176">
        <v>4</v>
      </c>
      <c r="C99" s="176">
        <v>3</v>
      </c>
    </row>
    <row r="100" spans="1:3" ht="13.5" hidden="1">
      <c r="A100" s="176">
        <v>5</v>
      </c>
      <c r="C100" s="176">
        <v>4</v>
      </c>
    </row>
    <row r="101" spans="1:3" ht="13.5" hidden="1">
      <c r="A101" s="176">
        <v>6</v>
      </c>
      <c r="C101" s="176">
        <v>5</v>
      </c>
    </row>
    <row r="102" spans="1:3" ht="13.5" hidden="1">
      <c r="A102" s="176">
        <v>7</v>
      </c>
      <c r="C102" s="176">
        <v>6</v>
      </c>
    </row>
    <row r="103" spans="1:3" ht="13.5" hidden="1">
      <c r="A103" s="176">
        <v>8</v>
      </c>
      <c r="C103" s="176">
        <v>7</v>
      </c>
    </row>
    <row r="104" spans="1:3" ht="13.5" hidden="1">
      <c r="A104" s="176">
        <v>9</v>
      </c>
      <c r="C104" s="176">
        <v>8</v>
      </c>
    </row>
    <row r="105" spans="1:3" ht="13.5" hidden="1">
      <c r="A105" s="176">
        <v>10</v>
      </c>
      <c r="C105" s="176">
        <v>9</v>
      </c>
    </row>
    <row r="106" spans="1:3" ht="13.5" hidden="1">
      <c r="A106" s="176">
        <v>11</v>
      </c>
      <c r="C106" s="176">
        <v>10</v>
      </c>
    </row>
    <row r="107" spans="1:3" ht="13.5" hidden="1">
      <c r="A107" s="176">
        <v>12</v>
      </c>
      <c r="C107" s="176">
        <v>11</v>
      </c>
    </row>
    <row r="108" spans="1:3" ht="13.5" hidden="1">
      <c r="A108" s="176">
        <v>13</v>
      </c>
      <c r="C108" s="176">
        <v>12</v>
      </c>
    </row>
    <row r="109" spans="1:3" ht="13.5" hidden="1">
      <c r="A109" s="176">
        <v>14</v>
      </c>
      <c r="C109" s="176">
        <v>13</v>
      </c>
    </row>
    <row r="110" spans="1:3" ht="13.5" hidden="1">
      <c r="A110" s="176">
        <v>15</v>
      </c>
      <c r="C110" s="176">
        <v>14</v>
      </c>
    </row>
    <row r="111" spans="1:3" ht="13.5" hidden="1">
      <c r="A111" s="176">
        <v>16</v>
      </c>
      <c r="C111" s="176">
        <v>15</v>
      </c>
    </row>
    <row r="112" spans="1:3" ht="13.5" hidden="1">
      <c r="A112" s="176">
        <v>17</v>
      </c>
      <c r="C112" s="176">
        <v>16</v>
      </c>
    </row>
    <row r="113" spans="1:3" ht="13.5" hidden="1">
      <c r="A113" s="176">
        <v>18</v>
      </c>
      <c r="C113" s="176">
        <v>17</v>
      </c>
    </row>
    <row r="114" spans="1:3" ht="13.5" hidden="1">
      <c r="A114" s="176">
        <v>19</v>
      </c>
      <c r="C114" s="176">
        <v>18</v>
      </c>
    </row>
    <row r="115" spans="1:3" ht="13.5" hidden="1">
      <c r="A115" s="176">
        <v>20</v>
      </c>
      <c r="C115" s="176">
        <v>19</v>
      </c>
    </row>
    <row r="116" spans="1:3" ht="13.5" hidden="1">
      <c r="A116" s="176">
        <v>21</v>
      </c>
      <c r="C116" s="176">
        <v>20</v>
      </c>
    </row>
    <row r="117" spans="1:3" ht="13.5" hidden="1">
      <c r="A117" s="176">
        <v>22</v>
      </c>
      <c r="C117" s="176">
        <v>21</v>
      </c>
    </row>
    <row r="118" spans="1:3" ht="13.5" hidden="1">
      <c r="A118" s="176">
        <v>23</v>
      </c>
      <c r="C118" s="176">
        <v>22</v>
      </c>
    </row>
    <row r="119" spans="1:3" ht="13.5" hidden="1">
      <c r="A119" s="176">
        <v>24</v>
      </c>
      <c r="C119" s="176">
        <v>23</v>
      </c>
    </row>
    <row r="120" spans="1:3" ht="13.5" hidden="1">
      <c r="A120" s="176">
        <v>25</v>
      </c>
      <c r="C120" s="176">
        <v>24</v>
      </c>
    </row>
    <row r="121" spans="1:3" ht="13.5" hidden="1">
      <c r="A121" s="176">
        <v>26</v>
      </c>
      <c r="C121" s="176">
        <v>25</v>
      </c>
    </row>
    <row r="122" spans="1:3" ht="13.5" hidden="1">
      <c r="A122" s="176">
        <v>27</v>
      </c>
      <c r="C122" s="176">
        <v>26</v>
      </c>
    </row>
    <row r="123" spans="1:3" ht="13.5" hidden="1">
      <c r="A123" s="176">
        <v>28</v>
      </c>
      <c r="C123" s="176">
        <v>27</v>
      </c>
    </row>
    <row r="124" spans="1:3" ht="13.5" hidden="1">
      <c r="A124" s="176">
        <v>29</v>
      </c>
      <c r="C124" s="176">
        <v>29</v>
      </c>
    </row>
    <row r="125" spans="1:3" ht="13.5" hidden="1">
      <c r="A125" s="176">
        <v>30</v>
      </c>
      <c r="C125" s="176">
        <v>30</v>
      </c>
    </row>
    <row r="126" spans="1:3" ht="13.5" hidden="1">
      <c r="A126" s="176">
        <v>31</v>
      </c>
      <c r="C126" s="176">
        <v>31</v>
      </c>
    </row>
    <row r="127" spans="1:3" ht="13.5" hidden="1">
      <c r="A127" s="176">
        <v>32</v>
      </c>
      <c r="C127" s="176">
        <v>32</v>
      </c>
    </row>
    <row r="128" spans="1:4" ht="13.5" hidden="1">
      <c r="A128" s="413">
        <v>2</v>
      </c>
      <c r="B128" s="413">
        <v>5</v>
      </c>
      <c r="C128" s="413">
        <v>5</v>
      </c>
      <c r="D128" s="413">
        <v>2</v>
      </c>
    </row>
    <row r="129" spans="1:4" ht="13.5" hidden="1">
      <c r="A129" s="413">
        <v>2</v>
      </c>
      <c r="B129" s="413">
        <v>7</v>
      </c>
      <c r="C129" s="413">
        <v>4</v>
      </c>
      <c r="D129" s="413">
        <v>31</v>
      </c>
    </row>
  </sheetData>
  <sheetProtection sheet="1" formatCells="0" selectLockedCells="1"/>
  <mergeCells count="15">
    <mergeCell ref="A76:B77"/>
    <mergeCell ref="K77:O77"/>
    <mergeCell ref="A78:B84"/>
    <mergeCell ref="H30:L31"/>
    <mergeCell ref="H33:L34"/>
    <mergeCell ref="H36:K37"/>
    <mergeCell ref="L36:L37"/>
    <mergeCell ref="B43:E43"/>
    <mergeCell ref="B44:E44"/>
    <mergeCell ref="E1:M1"/>
    <mergeCell ref="H11:K11"/>
    <mergeCell ref="H17:L18"/>
    <mergeCell ref="H20:L21"/>
    <mergeCell ref="H23:K24"/>
    <mergeCell ref="L23:L24"/>
  </mergeCells>
  <printOptions horizontalCentered="1"/>
  <pageMargins left="0.7874015748031497" right="0.3937007874015748" top="0.3937007874015748" bottom="0.3937007874015748" header="0.5118110236220472" footer="0.5118110236220472"/>
  <pageSetup fitToHeight="1" fitToWidth="1" horizontalDpi="300" verticalDpi="300" orientation="portrait" paperSize="9" scale="95" r:id="rId3"/>
  <drawing r:id="rId2"/>
  <legacyDrawing r:id="rId1"/>
</worksheet>
</file>

<file path=xl/worksheets/sheet9.xml><?xml version="1.0" encoding="utf-8"?>
<worksheet xmlns="http://schemas.openxmlformats.org/spreadsheetml/2006/main" xmlns:r="http://schemas.openxmlformats.org/officeDocument/2006/relationships">
  <dimension ref="A2:AW39"/>
  <sheetViews>
    <sheetView zoomScalePageLayoutView="0" workbookViewId="0" topLeftCell="A31">
      <pane ySplit="1" topLeftCell="A32" activePane="bottomLeft" state="frozen"/>
      <selection pane="topLeft" activeCell="A31" sqref="A31"/>
      <selection pane="bottomLeft" activeCell="K36" sqref="K36:AC36"/>
    </sheetView>
  </sheetViews>
  <sheetFormatPr defaultColWidth="9.00390625" defaultRowHeight="13.5"/>
  <cols>
    <col min="1" max="1" width="2.875" style="43" customWidth="1"/>
    <col min="2" max="2" width="1.37890625" style="43" customWidth="1"/>
    <col min="3" max="9" width="2.625" style="43" customWidth="1"/>
    <col min="10" max="10" width="2.125" style="43" customWidth="1"/>
    <col min="11" max="11" width="2.75390625" style="43" customWidth="1"/>
    <col min="12" max="28" width="2.625" style="43" customWidth="1"/>
    <col min="29" max="29" width="2.875" style="43" customWidth="1"/>
    <col min="30" max="30" width="1.25" style="43" customWidth="1"/>
    <col min="31" max="37" width="2.625" style="43" customWidth="1"/>
    <col min="38" max="38" width="2.125" style="43" customWidth="1"/>
    <col min="39" max="48" width="2.625" style="43" customWidth="1"/>
    <col min="49" max="16384" width="9.00390625" style="43" customWidth="1"/>
  </cols>
  <sheetData>
    <row r="2" spans="1:48" ht="28.5" customHeight="1">
      <c r="A2" s="199" t="str">
        <f>IF('入力時の注意事項'!B5="","令和"&amp;'入力時の注意事項'!B6&amp;"年度","令和"&amp;'入力時の注意事項'!B5&amp;"年度・令和"&amp;'入力時の注意事項'!B6&amp;"年度")</f>
        <v>令和４年度・令和５年度</v>
      </c>
      <c r="B2" s="199"/>
      <c r="C2" s="199"/>
      <c r="D2" s="199"/>
      <c r="E2" s="199"/>
      <c r="F2" s="199"/>
      <c r="G2" s="199"/>
      <c r="H2" s="199"/>
      <c r="I2" s="199"/>
      <c r="J2" s="199"/>
      <c r="K2" s="199"/>
      <c r="L2" s="199"/>
      <c r="M2" s="199"/>
      <c r="N2" s="199"/>
      <c r="O2" s="199"/>
      <c r="P2" s="199"/>
      <c r="Q2" s="199"/>
      <c r="R2" s="199"/>
      <c r="S2" s="199"/>
      <c r="T2" s="199"/>
      <c r="AC2" s="199" t="str">
        <f>IF('入力時の注意事項'!B5="","令和"&amp;'入力時の注意事項'!B6&amp;"年度","令和"&amp;'入力時の注意事項'!B5&amp;"年度・令和"&amp;'入力時の注意事項'!B6&amp;"年度")</f>
        <v>令和４年度・令和５年度</v>
      </c>
      <c r="AD2" s="200"/>
      <c r="AE2" s="200"/>
      <c r="AF2" s="200"/>
      <c r="AG2" s="200"/>
      <c r="AH2" s="200"/>
      <c r="AI2" s="200"/>
      <c r="AJ2" s="200"/>
      <c r="AK2" s="200"/>
      <c r="AL2" s="200"/>
      <c r="AM2" s="200"/>
      <c r="AN2" s="200"/>
      <c r="AO2" s="200"/>
      <c r="AP2" s="200"/>
      <c r="AQ2" s="200"/>
      <c r="AR2" s="200"/>
      <c r="AS2" s="200"/>
      <c r="AT2" s="200"/>
      <c r="AU2" s="200"/>
      <c r="AV2" s="200"/>
    </row>
    <row r="3" spans="1:48" ht="19.5" customHeight="1">
      <c r="A3" s="681" t="s">
        <v>5</v>
      </c>
      <c r="B3" s="681"/>
      <c r="C3" s="681"/>
      <c r="D3" s="681"/>
      <c r="E3" s="681"/>
      <c r="F3" s="681"/>
      <c r="G3" s="681"/>
      <c r="H3" s="681"/>
      <c r="I3" s="681"/>
      <c r="J3" s="681"/>
      <c r="K3" s="681"/>
      <c r="L3" s="681"/>
      <c r="M3" s="681"/>
      <c r="N3" s="681"/>
      <c r="O3" s="681"/>
      <c r="P3" s="681"/>
      <c r="Q3" s="681"/>
      <c r="R3" s="681"/>
      <c r="S3" s="681"/>
      <c r="T3" s="681"/>
      <c r="U3" s="201"/>
      <c r="V3" s="201"/>
      <c r="AC3" s="742" t="s">
        <v>6</v>
      </c>
      <c r="AD3" s="742"/>
      <c r="AE3" s="742"/>
      <c r="AF3" s="742"/>
      <c r="AG3" s="742"/>
      <c r="AH3" s="742"/>
      <c r="AI3" s="742"/>
      <c r="AJ3" s="742"/>
      <c r="AK3" s="742"/>
      <c r="AL3" s="742"/>
      <c r="AM3" s="742"/>
      <c r="AN3" s="742"/>
      <c r="AO3" s="742"/>
      <c r="AP3" s="742"/>
      <c r="AQ3" s="742"/>
      <c r="AR3" s="742"/>
      <c r="AS3" s="742"/>
      <c r="AT3" s="742"/>
      <c r="AU3" s="742"/>
      <c r="AV3" s="742"/>
    </row>
    <row r="4" spans="1:48" ht="19.5" customHeight="1" thickBot="1">
      <c r="A4" s="199" t="s">
        <v>119</v>
      </c>
      <c r="B4" s="199"/>
      <c r="C4" s="199"/>
      <c r="D4" s="199"/>
      <c r="E4" s="202"/>
      <c r="F4" s="202"/>
      <c r="G4" s="202"/>
      <c r="H4" s="202"/>
      <c r="I4" s="202"/>
      <c r="J4" s="202"/>
      <c r="K4" s="202"/>
      <c r="L4" s="202"/>
      <c r="M4" s="202"/>
      <c r="N4" s="202"/>
      <c r="O4" s="202"/>
      <c r="P4" s="202"/>
      <c r="Q4" s="202"/>
      <c r="R4" s="202"/>
      <c r="S4" s="202"/>
      <c r="T4" s="199"/>
      <c r="X4" s="46"/>
      <c r="Y4" s="46"/>
      <c r="Z4" s="46"/>
      <c r="AA4" s="46"/>
      <c r="AC4" s="199" t="s">
        <v>119</v>
      </c>
      <c r="AD4" s="200"/>
      <c r="AE4" s="200"/>
      <c r="AF4" s="203"/>
      <c r="AG4" s="203"/>
      <c r="AH4" s="203"/>
      <c r="AI4" s="203"/>
      <c r="AJ4" s="203"/>
      <c r="AK4" s="203"/>
      <c r="AL4" s="203"/>
      <c r="AM4" s="203"/>
      <c r="AN4" s="203"/>
      <c r="AO4" s="203"/>
      <c r="AP4" s="203"/>
      <c r="AQ4" s="203"/>
      <c r="AR4" s="203"/>
      <c r="AS4" s="203"/>
      <c r="AT4" s="203"/>
      <c r="AU4" s="203"/>
      <c r="AV4" s="200"/>
    </row>
    <row r="5" spans="1:49" ht="27" customHeight="1">
      <c r="A5" s="708" t="s">
        <v>122</v>
      </c>
      <c r="B5" s="709"/>
      <c r="C5" s="709"/>
      <c r="D5" s="709"/>
      <c r="E5" s="710"/>
      <c r="F5" s="721">
        <f>$K$35</f>
      </c>
      <c r="G5" s="722"/>
      <c r="H5" s="722"/>
      <c r="I5" s="722"/>
      <c r="J5" s="722"/>
      <c r="K5" s="722"/>
      <c r="L5" s="722"/>
      <c r="M5" s="722"/>
      <c r="N5" s="722"/>
      <c r="O5" s="722"/>
      <c r="P5" s="722"/>
      <c r="Q5" s="722"/>
      <c r="R5" s="722"/>
      <c r="S5" s="722"/>
      <c r="T5" s="723"/>
      <c r="U5" s="46"/>
      <c r="V5" s="46"/>
      <c r="W5" s="46"/>
      <c r="X5" s="46"/>
      <c r="Y5" s="46"/>
      <c r="Z5" s="46"/>
      <c r="AA5" s="46"/>
      <c r="AC5" s="743" t="s">
        <v>122</v>
      </c>
      <c r="AD5" s="744"/>
      <c r="AE5" s="744"/>
      <c r="AF5" s="744"/>
      <c r="AG5" s="744"/>
      <c r="AH5" s="747">
        <f>F5</f>
      </c>
      <c r="AI5" s="747"/>
      <c r="AJ5" s="747"/>
      <c r="AK5" s="747"/>
      <c r="AL5" s="747"/>
      <c r="AM5" s="747"/>
      <c r="AN5" s="747"/>
      <c r="AO5" s="747"/>
      <c r="AP5" s="747"/>
      <c r="AQ5" s="747"/>
      <c r="AR5" s="747"/>
      <c r="AS5" s="747"/>
      <c r="AT5" s="747"/>
      <c r="AU5" s="747"/>
      <c r="AV5" s="748"/>
      <c r="AW5" s="46"/>
    </row>
    <row r="6" spans="1:49" ht="22.5" customHeight="1">
      <c r="A6" s="711"/>
      <c r="B6" s="712"/>
      <c r="C6" s="712"/>
      <c r="D6" s="712"/>
      <c r="E6" s="713"/>
      <c r="F6" s="724"/>
      <c r="G6" s="725"/>
      <c r="H6" s="725"/>
      <c r="I6" s="725"/>
      <c r="J6" s="725"/>
      <c r="K6" s="725"/>
      <c r="L6" s="725"/>
      <c r="M6" s="725"/>
      <c r="N6" s="725"/>
      <c r="O6" s="725"/>
      <c r="P6" s="725"/>
      <c r="Q6" s="725"/>
      <c r="R6" s="725"/>
      <c r="S6" s="725"/>
      <c r="T6" s="726"/>
      <c r="U6" s="46"/>
      <c r="V6" s="46"/>
      <c r="W6" s="46"/>
      <c r="X6" s="714" t="s">
        <v>7</v>
      </c>
      <c r="Y6" s="714"/>
      <c r="Z6" s="204"/>
      <c r="AA6" s="204"/>
      <c r="AC6" s="745"/>
      <c r="AD6" s="746"/>
      <c r="AE6" s="746"/>
      <c r="AF6" s="746"/>
      <c r="AG6" s="746"/>
      <c r="AH6" s="749"/>
      <c r="AI6" s="749"/>
      <c r="AJ6" s="749"/>
      <c r="AK6" s="749"/>
      <c r="AL6" s="749"/>
      <c r="AM6" s="749"/>
      <c r="AN6" s="749"/>
      <c r="AO6" s="749"/>
      <c r="AP6" s="749"/>
      <c r="AQ6" s="749"/>
      <c r="AR6" s="749"/>
      <c r="AS6" s="749"/>
      <c r="AT6" s="749"/>
      <c r="AU6" s="749"/>
      <c r="AV6" s="750"/>
      <c r="AW6" s="46"/>
    </row>
    <row r="7" spans="1:49" ht="22.5" customHeight="1">
      <c r="A7" s="698" t="s">
        <v>673</v>
      </c>
      <c r="B7" s="699"/>
      <c r="C7" s="699"/>
      <c r="D7" s="699"/>
      <c r="E7" s="699"/>
      <c r="F7" s="702">
        <f>$K$36</f>
        <v>0</v>
      </c>
      <c r="G7" s="703"/>
      <c r="H7" s="703"/>
      <c r="I7" s="703"/>
      <c r="J7" s="703"/>
      <c r="K7" s="703"/>
      <c r="L7" s="703"/>
      <c r="M7" s="703"/>
      <c r="N7" s="703"/>
      <c r="O7" s="703"/>
      <c r="P7" s="703"/>
      <c r="Q7" s="703"/>
      <c r="R7" s="703"/>
      <c r="S7" s="703"/>
      <c r="T7" s="704"/>
      <c r="U7" s="46"/>
      <c r="V7" s="46"/>
      <c r="W7" s="46"/>
      <c r="X7" s="714"/>
      <c r="Y7" s="714"/>
      <c r="Z7" s="204"/>
      <c r="AA7" s="204"/>
      <c r="AC7" s="682" t="s">
        <v>39</v>
      </c>
      <c r="AD7" s="683"/>
      <c r="AE7" s="683"/>
      <c r="AF7" s="683"/>
      <c r="AG7" s="684"/>
      <c r="AH7" s="754"/>
      <c r="AI7" s="716"/>
      <c r="AJ7" s="716"/>
      <c r="AK7" s="716"/>
      <c r="AL7" s="716"/>
      <c r="AM7" s="716"/>
      <c r="AN7" s="716"/>
      <c r="AO7" s="716"/>
      <c r="AP7" s="716"/>
      <c r="AQ7" s="716"/>
      <c r="AR7" s="716"/>
      <c r="AS7" s="716"/>
      <c r="AT7" s="716"/>
      <c r="AU7" s="716"/>
      <c r="AV7" s="755"/>
      <c r="AW7" s="46"/>
    </row>
    <row r="8" spans="1:49" ht="22.5" customHeight="1">
      <c r="A8" s="700"/>
      <c r="B8" s="701"/>
      <c r="C8" s="701"/>
      <c r="D8" s="701"/>
      <c r="E8" s="701"/>
      <c r="F8" s="705"/>
      <c r="G8" s="706"/>
      <c r="H8" s="706"/>
      <c r="I8" s="706"/>
      <c r="J8" s="706"/>
      <c r="K8" s="706"/>
      <c r="L8" s="706"/>
      <c r="M8" s="706"/>
      <c r="N8" s="706"/>
      <c r="O8" s="706"/>
      <c r="P8" s="706"/>
      <c r="Q8" s="706"/>
      <c r="R8" s="706"/>
      <c r="S8" s="706"/>
      <c r="T8" s="707"/>
      <c r="U8" s="46"/>
      <c r="V8" s="46"/>
      <c r="W8" s="46"/>
      <c r="X8" s="714"/>
      <c r="Y8" s="714"/>
      <c r="Z8" s="204"/>
      <c r="AA8" s="204"/>
      <c r="AC8" s="685"/>
      <c r="AD8" s="686"/>
      <c r="AE8" s="686"/>
      <c r="AF8" s="686"/>
      <c r="AG8" s="687"/>
      <c r="AH8" s="756"/>
      <c r="AI8" s="552"/>
      <c r="AJ8" s="552"/>
      <c r="AK8" s="552"/>
      <c r="AL8" s="552"/>
      <c r="AM8" s="552"/>
      <c r="AN8" s="552"/>
      <c r="AO8" s="552"/>
      <c r="AP8" s="552"/>
      <c r="AQ8" s="552"/>
      <c r="AR8" s="552"/>
      <c r="AS8" s="552"/>
      <c r="AT8" s="552"/>
      <c r="AU8" s="552"/>
      <c r="AV8" s="757"/>
      <c r="AW8" s="46"/>
    </row>
    <row r="9" spans="1:49" ht="19.5" customHeight="1">
      <c r="A9" s="715" t="s">
        <v>124</v>
      </c>
      <c r="B9" s="716"/>
      <c r="C9" s="716"/>
      <c r="D9" s="716"/>
      <c r="E9" s="717"/>
      <c r="F9" s="727">
        <f>$K$37</f>
        <v>0</v>
      </c>
      <c r="G9" s="728"/>
      <c r="H9" s="728"/>
      <c r="I9" s="728"/>
      <c r="J9" s="728"/>
      <c r="K9" s="728"/>
      <c r="L9" s="728"/>
      <c r="M9" s="728"/>
      <c r="N9" s="728"/>
      <c r="O9" s="728"/>
      <c r="P9" s="728"/>
      <c r="Q9" s="728"/>
      <c r="R9" s="728"/>
      <c r="S9" s="728"/>
      <c r="T9" s="729"/>
      <c r="U9" s="46"/>
      <c r="V9" s="46"/>
      <c r="W9" s="46"/>
      <c r="X9" s="714"/>
      <c r="Y9" s="714"/>
      <c r="Z9" s="204"/>
      <c r="AA9" s="204"/>
      <c r="AC9" s="685"/>
      <c r="AD9" s="686"/>
      <c r="AE9" s="686"/>
      <c r="AF9" s="686"/>
      <c r="AG9" s="687"/>
      <c r="AH9" s="756"/>
      <c r="AI9" s="552"/>
      <c r="AJ9" s="552"/>
      <c r="AK9" s="552"/>
      <c r="AL9" s="552"/>
      <c r="AM9" s="552"/>
      <c r="AN9" s="552"/>
      <c r="AO9" s="552"/>
      <c r="AP9" s="552"/>
      <c r="AQ9" s="552"/>
      <c r="AR9" s="552"/>
      <c r="AS9" s="552"/>
      <c r="AT9" s="552"/>
      <c r="AU9" s="552"/>
      <c r="AV9" s="757"/>
      <c r="AW9" s="46"/>
    </row>
    <row r="10" spans="1:49" ht="18" customHeight="1">
      <c r="A10" s="718"/>
      <c r="B10" s="719"/>
      <c r="C10" s="719"/>
      <c r="D10" s="719"/>
      <c r="E10" s="720"/>
      <c r="F10" s="724"/>
      <c r="G10" s="725"/>
      <c r="H10" s="725"/>
      <c r="I10" s="725"/>
      <c r="J10" s="725"/>
      <c r="K10" s="725"/>
      <c r="L10" s="725"/>
      <c r="M10" s="725"/>
      <c r="N10" s="725"/>
      <c r="O10" s="725"/>
      <c r="P10" s="725"/>
      <c r="Q10" s="725"/>
      <c r="R10" s="725"/>
      <c r="S10" s="725"/>
      <c r="T10" s="726"/>
      <c r="U10" s="46"/>
      <c r="V10" s="46"/>
      <c r="W10" s="46"/>
      <c r="X10" s="714"/>
      <c r="Y10" s="714"/>
      <c r="Z10" s="204"/>
      <c r="AA10" s="204"/>
      <c r="AC10" s="685"/>
      <c r="AD10" s="686"/>
      <c r="AE10" s="686"/>
      <c r="AF10" s="686"/>
      <c r="AG10" s="687"/>
      <c r="AH10" s="756"/>
      <c r="AI10" s="552"/>
      <c r="AJ10" s="552"/>
      <c r="AK10" s="552"/>
      <c r="AL10" s="552"/>
      <c r="AM10" s="552"/>
      <c r="AN10" s="552"/>
      <c r="AO10" s="552"/>
      <c r="AP10" s="552"/>
      <c r="AQ10" s="552"/>
      <c r="AR10" s="552"/>
      <c r="AS10" s="552"/>
      <c r="AT10" s="552"/>
      <c r="AU10" s="552"/>
      <c r="AV10" s="757"/>
      <c r="AW10" s="46"/>
    </row>
    <row r="11" spans="1:49" ht="18" customHeight="1">
      <c r="A11" s="715" t="s">
        <v>125</v>
      </c>
      <c r="B11" s="716"/>
      <c r="C11" s="716"/>
      <c r="D11" s="716"/>
      <c r="E11" s="717"/>
      <c r="F11" s="727">
        <f>$K$38</f>
        <v>0</v>
      </c>
      <c r="G11" s="728"/>
      <c r="H11" s="728"/>
      <c r="I11" s="728"/>
      <c r="J11" s="728"/>
      <c r="K11" s="728"/>
      <c r="L11" s="728"/>
      <c r="M11" s="728"/>
      <c r="N11" s="728"/>
      <c r="O11" s="728"/>
      <c r="P11" s="728"/>
      <c r="Q11" s="728"/>
      <c r="R11" s="728"/>
      <c r="S11" s="728"/>
      <c r="T11" s="729"/>
      <c r="U11" s="46"/>
      <c r="V11" s="46"/>
      <c r="W11" s="46"/>
      <c r="X11" s="714"/>
      <c r="Y11" s="714"/>
      <c r="Z11" s="204"/>
      <c r="AA11" s="204"/>
      <c r="AC11" s="685"/>
      <c r="AD11" s="686"/>
      <c r="AE11" s="686"/>
      <c r="AF11" s="686"/>
      <c r="AG11" s="687"/>
      <c r="AH11" s="756"/>
      <c r="AI11" s="552"/>
      <c r="AJ11" s="552"/>
      <c r="AK11" s="552"/>
      <c r="AL11" s="552"/>
      <c r="AM11" s="552"/>
      <c r="AN11" s="552"/>
      <c r="AO11" s="552"/>
      <c r="AP11" s="552"/>
      <c r="AQ11" s="552"/>
      <c r="AR11" s="552"/>
      <c r="AS11" s="552"/>
      <c r="AT11" s="552"/>
      <c r="AU11" s="552"/>
      <c r="AV11" s="757"/>
      <c r="AW11" s="46"/>
    </row>
    <row r="12" spans="1:49" ht="18" customHeight="1">
      <c r="A12" s="730" t="s">
        <v>126</v>
      </c>
      <c r="B12" s="624"/>
      <c r="C12" s="624"/>
      <c r="D12" s="624"/>
      <c r="E12" s="731"/>
      <c r="F12" s="724"/>
      <c r="G12" s="725"/>
      <c r="H12" s="725"/>
      <c r="I12" s="725"/>
      <c r="J12" s="725"/>
      <c r="K12" s="725"/>
      <c r="L12" s="725"/>
      <c r="M12" s="725"/>
      <c r="N12" s="725"/>
      <c r="O12" s="725"/>
      <c r="P12" s="725"/>
      <c r="Q12" s="725"/>
      <c r="R12" s="725"/>
      <c r="S12" s="725"/>
      <c r="T12" s="726"/>
      <c r="U12" s="46"/>
      <c r="V12" s="46"/>
      <c r="W12" s="46"/>
      <c r="X12" s="714"/>
      <c r="Y12" s="714"/>
      <c r="Z12" s="204"/>
      <c r="AA12" s="204"/>
      <c r="AC12" s="685"/>
      <c r="AD12" s="686"/>
      <c r="AE12" s="686"/>
      <c r="AF12" s="686"/>
      <c r="AG12" s="687"/>
      <c r="AH12" s="756"/>
      <c r="AI12" s="552"/>
      <c r="AJ12" s="552"/>
      <c r="AK12" s="552"/>
      <c r="AL12" s="552"/>
      <c r="AM12" s="552"/>
      <c r="AN12" s="552"/>
      <c r="AO12" s="552"/>
      <c r="AP12" s="552"/>
      <c r="AQ12" s="552"/>
      <c r="AR12" s="552"/>
      <c r="AS12" s="552"/>
      <c r="AT12" s="552"/>
      <c r="AU12" s="552"/>
      <c r="AV12" s="757"/>
      <c r="AW12" s="46"/>
    </row>
    <row r="13" spans="1:49" ht="18" customHeight="1">
      <c r="A13" s="715" t="s">
        <v>127</v>
      </c>
      <c r="B13" s="716"/>
      <c r="C13" s="716"/>
      <c r="D13" s="716"/>
      <c r="E13" s="717"/>
      <c r="F13" s="727">
        <f>$K$39</f>
        <v>0</v>
      </c>
      <c r="G13" s="728"/>
      <c r="H13" s="728"/>
      <c r="I13" s="728"/>
      <c r="J13" s="728"/>
      <c r="K13" s="728"/>
      <c r="L13" s="728"/>
      <c r="M13" s="728"/>
      <c r="N13" s="728"/>
      <c r="O13" s="728"/>
      <c r="P13" s="728"/>
      <c r="Q13" s="728"/>
      <c r="R13" s="728"/>
      <c r="S13" s="728"/>
      <c r="T13" s="729"/>
      <c r="U13" s="46"/>
      <c r="V13" s="46"/>
      <c r="W13" s="46"/>
      <c r="X13" s="714"/>
      <c r="Y13" s="714"/>
      <c r="Z13" s="204"/>
      <c r="AA13" s="204"/>
      <c r="AC13" s="685"/>
      <c r="AD13" s="686"/>
      <c r="AE13" s="686"/>
      <c r="AF13" s="686"/>
      <c r="AG13" s="687"/>
      <c r="AH13" s="756"/>
      <c r="AI13" s="552"/>
      <c r="AJ13" s="552"/>
      <c r="AK13" s="552"/>
      <c r="AL13" s="552"/>
      <c r="AM13" s="552"/>
      <c r="AN13" s="552"/>
      <c r="AO13" s="552"/>
      <c r="AP13" s="552"/>
      <c r="AQ13" s="552"/>
      <c r="AR13" s="552"/>
      <c r="AS13" s="552"/>
      <c r="AT13" s="552"/>
      <c r="AU13" s="552"/>
      <c r="AV13" s="757"/>
      <c r="AW13" s="46"/>
    </row>
    <row r="14" spans="1:49" ht="18" customHeight="1">
      <c r="A14" s="718"/>
      <c r="B14" s="719"/>
      <c r="C14" s="719"/>
      <c r="D14" s="719"/>
      <c r="E14" s="720"/>
      <c r="F14" s="724"/>
      <c r="G14" s="725"/>
      <c r="H14" s="725"/>
      <c r="I14" s="725"/>
      <c r="J14" s="725"/>
      <c r="K14" s="725"/>
      <c r="L14" s="725"/>
      <c r="M14" s="725"/>
      <c r="N14" s="725"/>
      <c r="O14" s="725"/>
      <c r="P14" s="725"/>
      <c r="Q14" s="725"/>
      <c r="R14" s="725"/>
      <c r="S14" s="725"/>
      <c r="T14" s="726"/>
      <c r="U14" s="46"/>
      <c r="V14" s="46"/>
      <c r="W14" s="46"/>
      <c r="X14" s="714"/>
      <c r="Y14" s="714"/>
      <c r="Z14" s="204"/>
      <c r="AA14" s="204"/>
      <c r="AC14" s="685"/>
      <c r="AD14" s="686"/>
      <c r="AE14" s="686"/>
      <c r="AF14" s="686"/>
      <c r="AG14" s="687"/>
      <c r="AH14" s="756"/>
      <c r="AI14" s="552"/>
      <c r="AJ14" s="552"/>
      <c r="AK14" s="552"/>
      <c r="AL14" s="552"/>
      <c r="AM14" s="552"/>
      <c r="AN14" s="552"/>
      <c r="AO14" s="552"/>
      <c r="AP14" s="552"/>
      <c r="AQ14" s="552"/>
      <c r="AR14" s="552"/>
      <c r="AS14" s="552"/>
      <c r="AT14" s="552"/>
      <c r="AU14" s="552"/>
      <c r="AV14" s="757"/>
      <c r="AW14" s="46"/>
    </row>
    <row r="15" spans="1:49" ht="18" customHeight="1">
      <c r="A15" s="682" t="s">
        <v>123</v>
      </c>
      <c r="B15" s="683"/>
      <c r="C15" s="683"/>
      <c r="D15" s="683"/>
      <c r="E15" s="684"/>
      <c r="F15" s="691"/>
      <c r="G15" s="692"/>
      <c r="H15" s="692"/>
      <c r="I15" s="692"/>
      <c r="J15" s="692"/>
      <c r="K15" s="692"/>
      <c r="L15" s="692"/>
      <c r="M15" s="692"/>
      <c r="N15" s="692"/>
      <c r="O15" s="692"/>
      <c r="P15" s="692"/>
      <c r="Q15" s="692"/>
      <c r="R15" s="692"/>
      <c r="S15" s="692"/>
      <c r="T15" s="693"/>
      <c r="U15" s="46"/>
      <c r="V15" s="46"/>
      <c r="W15" s="46"/>
      <c r="X15" s="714"/>
      <c r="Y15" s="714"/>
      <c r="Z15" s="204"/>
      <c r="AA15" s="204"/>
      <c r="AC15" s="685"/>
      <c r="AD15" s="686"/>
      <c r="AE15" s="686"/>
      <c r="AF15" s="686"/>
      <c r="AG15" s="687"/>
      <c r="AH15" s="756"/>
      <c r="AI15" s="552"/>
      <c r="AJ15" s="552"/>
      <c r="AK15" s="552"/>
      <c r="AL15" s="552"/>
      <c r="AM15" s="552"/>
      <c r="AN15" s="552"/>
      <c r="AO15" s="552"/>
      <c r="AP15" s="552"/>
      <c r="AQ15" s="552"/>
      <c r="AR15" s="552"/>
      <c r="AS15" s="552"/>
      <c r="AT15" s="552"/>
      <c r="AU15" s="552"/>
      <c r="AV15" s="757"/>
      <c r="AW15" s="46"/>
    </row>
    <row r="16" spans="1:49" ht="18" customHeight="1">
      <c r="A16" s="685"/>
      <c r="B16" s="686"/>
      <c r="C16" s="686"/>
      <c r="D16" s="686"/>
      <c r="E16" s="687"/>
      <c r="F16" s="462"/>
      <c r="G16" s="463"/>
      <c r="H16" s="463"/>
      <c r="I16" s="463"/>
      <c r="J16" s="463"/>
      <c r="K16" s="463"/>
      <c r="L16" s="463"/>
      <c r="M16" s="463"/>
      <c r="N16" s="463"/>
      <c r="O16" s="463"/>
      <c r="P16" s="463"/>
      <c r="Q16" s="463"/>
      <c r="R16" s="463"/>
      <c r="S16" s="463"/>
      <c r="T16" s="694"/>
      <c r="U16" s="46"/>
      <c r="V16" s="46"/>
      <c r="W16" s="46"/>
      <c r="X16" s="714"/>
      <c r="Y16" s="714"/>
      <c r="Z16" s="204"/>
      <c r="AA16" s="204"/>
      <c r="AC16" s="685"/>
      <c r="AD16" s="686"/>
      <c r="AE16" s="686"/>
      <c r="AF16" s="686"/>
      <c r="AG16" s="687"/>
      <c r="AH16" s="756"/>
      <c r="AI16" s="552"/>
      <c r="AJ16" s="552"/>
      <c r="AK16" s="552"/>
      <c r="AL16" s="552"/>
      <c r="AM16" s="552"/>
      <c r="AN16" s="552"/>
      <c r="AO16" s="552"/>
      <c r="AP16" s="552"/>
      <c r="AQ16" s="552"/>
      <c r="AR16" s="552"/>
      <c r="AS16" s="552"/>
      <c r="AT16" s="552"/>
      <c r="AU16" s="552"/>
      <c r="AV16" s="757"/>
      <c r="AW16" s="46"/>
    </row>
    <row r="17" spans="1:49" ht="19.5" customHeight="1">
      <c r="A17" s="685"/>
      <c r="B17" s="686"/>
      <c r="C17" s="686"/>
      <c r="D17" s="686"/>
      <c r="E17" s="687"/>
      <c r="F17" s="462"/>
      <c r="G17" s="463"/>
      <c r="H17" s="463"/>
      <c r="I17" s="463"/>
      <c r="J17" s="463"/>
      <c r="K17" s="463"/>
      <c r="L17" s="463"/>
      <c r="M17" s="463"/>
      <c r="N17" s="463"/>
      <c r="O17" s="463"/>
      <c r="P17" s="463"/>
      <c r="Q17" s="463"/>
      <c r="R17" s="463"/>
      <c r="S17" s="463"/>
      <c r="T17" s="694"/>
      <c r="U17" s="46"/>
      <c r="V17" s="46"/>
      <c r="W17" s="46"/>
      <c r="X17" s="714"/>
      <c r="Y17" s="714"/>
      <c r="Z17" s="204"/>
      <c r="AA17" s="204"/>
      <c r="AC17" s="751"/>
      <c r="AD17" s="752"/>
      <c r="AE17" s="752"/>
      <c r="AF17" s="752"/>
      <c r="AG17" s="753"/>
      <c r="AH17" s="758"/>
      <c r="AI17" s="719"/>
      <c r="AJ17" s="719"/>
      <c r="AK17" s="719"/>
      <c r="AL17" s="719"/>
      <c r="AM17" s="719"/>
      <c r="AN17" s="719"/>
      <c r="AO17" s="719"/>
      <c r="AP17" s="719"/>
      <c r="AQ17" s="719"/>
      <c r="AR17" s="719"/>
      <c r="AS17" s="719"/>
      <c r="AT17" s="719"/>
      <c r="AU17" s="719"/>
      <c r="AV17" s="759"/>
      <c r="AW17" s="46"/>
    </row>
    <row r="18" spans="1:49" ht="19.5" customHeight="1">
      <c r="A18" s="685"/>
      <c r="B18" s="686"/>
      <c r="C18" s="686"/>
      <c r="D18" s="686"/>
      <c r="E18" s="687"/>
      <c r="F18" s="462"/>
      <c r="G18" s="463"/>
      <c r="H18" s="463"/>
      <c r="I18" s="463"/>
      <c r="J18" s="463"/>
      <c r="K18" s="463"/>
      <c r="L18" s="463"/>
      <c r="M18" s="463"/>
      <c r="N18" s="463"/>
      <c r="O18" s="463"/>
      <c r="P18" s="463"/>
      <c r="Q18" s="463"/>
      <c r="R18" s="463"/>
      <c r="S18" s="463"/>
      <c r="T18" s="694"/>
      <c r="U18" s="46"/>
      <c r="V18" s="46"/>
      <c r="W18" s="46"/>
      <c r="X18" s="714"/>
      <c r="Y18" s="714"/>
      <c r="Z18" s="204"/>
      <c r="AA18" s="204"/>
      <c r="AC18" s="205"/>
      <c r="AD18" s="206" t="s">
        <v>38</v>
      </c>
      <c r="AE18" s="207"/>
      <c r="AF18" s="207"/>
      <c r="AG18" s="207"/>
      <c r="AH18" s="207"/>
      <c r="AI18" s="207"/>
      <c r="AJ18" s="207"/>
      <c r="AK18" s="207"/>
      <c r="AL18" s="207"/>
      <c r="AM18" s="207"/>
      <c r="AN18" s="207"/>
      <c r="AO18" s="207"/>
      <c r="AP18" s="207"/>
      <c r="AQ18" s="207"/>
      <c r="AR18" s="207"/>
      <c r="AS18" s="207"/>
      <c r="AT18" s="207"/>
      <c r="AU18" s="207"/>
      <c r="AV18" s="208"/>
      <c r="AW18" s="46"/>
    </row>
    <row r="19" spans="1:49" ht="19.5" customHeight="1">
      <c r="A19" s="685"/>
      <c r="B19" s="686"/>
      <c r="C19" s="686"/>
      <c r="D19" s="686"/>
      <c r="E19" s="687"/>
      <c r="F19" s="462"/>
      <c r="G19" s="463"/>
      <c r="H19" s="463"/>
      <c r="I19" s="463"/>
      <c r="J19" s="463"/>
      <c r="K19" s="463"/>
      <c r="L19" s="463"/>
      <c r="M19" s="463"/>
      <c r="N19" s="463"/>
      <c r="O19" s="463"/>
      <c r="P19" s="463"/>
      <c r="Q19" s="463"/>
      <c r="R19" s="463"/>
      <c r="S19" s="463"/>
      <c r="T19" s="694"/>
      <c r="U19" s="46"/>
      <c r="V19" s="46"/>
      <c r="W19" s="46"/>
      <c r="X19" s="714"/>
      <c r="Y19" s="714"/>
      <c r="Z19" s="204"/>
      <c r="AA19" s="204"/>
      <c r="AC19" s="209" t="s">
        <v>120</v>
      </c>
      <c r="AD19" s="78"/>
      <c r="AE19" s="78"/>
      <c r="AF19" s="78"/>
      <c r="AG19" s="78"/>
      <c r="AH19" s="78"/>
      <c r="AI19" s="78"/>
      <c r="AJ19" s="78"/>
      <c r="AK19" s="78"/>
      <c r="AL19" s="78"/>
      <c r="AM19" s="78"/>
      <c r="AN19" s="78"/>
      <c r="AO19" s="78"/>
      <c r="AP19" s="78"/>
      <c r="AQ19" s="78"/>
      <c r="AR19" s="78"/>
      <c r="AS19" s="78"/>
      <c r="AT19" s="78"/>
      <c r="AU19" s="78"/>
      <c r="AV19" s="210"/>
      <c r="AW19" s="46"/>
    </row>
    <row r="20" spans="1:49" ht="19.5" customHeight="1">
      <c r="A20" s="685"/>
      <c r="B20" s="686"/>
      <c r="C20" s="686"/>
      <c r="D20" s="686"/>
      <c r="E20" s="687"/>
      <c r="F20" s="462"/>
      <c r="G20" s="463"/>
      <c r="H20" s="463"/>
      <c r="I20" s="463"/>
      <c r="J20" s="463"/>
      <c r="K20" s="463"/>
      <c r="L20" s="463"/>
      <c r="M20" s="463"/>
      <c r="N20" s="463"/>
      <c r="O20" s="463"/>
      <c r="P20" s="463"/>
      <c r="Q20" s="463"/>
      <c r="R20" s="463"/>
      <c r="S20" s="463"/>
      <c r="T20" s="694"/>
      <c r="U20" s="46"/>
      <c r="V20" s="46"/>
      <c r="W20" s="46"/>
      <c r="X20" s="714"/>
      <c r="Y20" s="714"/>
      <c r="Z20" s="204"/>
      <c r="AA20" s="204"/>
      <c r="AC20" s="209" t="s">
        <v>121</v>
      </c>
      <c r="AD20" s="78"/>
      <c r="AE20" s="78"/>
      <c r="AF20" s="78"/>
      <c r="AG20" s="78"/>
      <c r="AH20" s="78"/>
      <c r="AI20" s="78"/>
      <c r="AJ20" s="78"/>
      <c r="AK20" s="78"/>
      <c r="AL20" s="78"/>
      <c r="AM20" s="78"/>
      <c r="AN20" s="78"/>
      <c r="AO20" s="78"/>
      <c r="AP20" s="78"/>
      <c r="AQ20" s="78"/>
      <c r="AR20" s="78"/>
      <c r="AS20" s="78"/>
      <c r="AT20" s="78"/>
      <c r="AU20" s="78"/>
      <c r="AV20" s="210"/>
      <c r="AW20" s="46"/>
    </row>
    <row r="21" spans="1:49" ht="18" customHeight="1">
      <c r="A21" s="685"/>
      <c r="B21" s="686"/>
      <c r="C21" s="686"/>
      <c r="D21" s="686"/>
      <c r="E21" s="687"/>
      <c r="F21" s="462"/>
      <c r="G21" s="463"/>
      <c r="H21" s="463"/>
      <c r="I21" s="463"/>
      <c r="J21" s="463"/>
      <c r="K21" s="463"/>
      <c r="L21" s="463"/>
      <c r="M21" s="463"/>
      <c r="N21" s="463"/>
      <c r="O21" s="463"/>
      <c r="P21" s="463"/>
      <c r="Q21" s="463"/>
      <c r="R21" s="463"/>
      <c r="S21" s="463"/>
      <c r="T21" s="694"/>
      <c r="U21" s="46"/>
      <c r="V21" s="46"/>
      <c r="W21" s="46"/>
      <c r="X21" s="714"/>
      <c r="Y21" s="714"/>
      <c r="Z21" s="204"/>
      <c r="AA21" s="204"/>
      <c r="AC21" s="209"/>
      <c r="AD21" s="78"/>
      <c r="AE21" s="78" t="s">
        <v>37</v>
      </c>
      <c r="AF21" s="78"/>
      <c r="AG21" s="78"/>
      <c r="AH21" s="78"/>
      <c r="AI21" s="78"/>
      <c r="AJ21" s="78"/>
      <c r="AK21" s="78"/>
      <c r="AL21" s="78"/>
      <c r="AM21" s="78"/>
      <c r="AN21" s="78"/>
      <c r="AO21" s="78"/>
      <c r="AP21" s="78"/>
      <c r="AQ21" s="78"/>
      <c r="AR21" s="78"/>
      <c r="AS21" s="78"/>
      <c r="AT21" s="78"/>
      <c r="AU21" s="78"/>
      <c r="AV21" s="210"/>
      <c r="AW21" s="46"/>
    </row>
    <row r="22" spans="1:49" ht="15" customHeight="1">
      <c r="A22" s="685"/>
      <c r="B22" s="686"/>
      <c r="C22" s="686"/>
      <c r="D22" s="686"/>
      <c r="E22" s="687"/>
      <c r="F22" s="462"/>
      <c r="G22" s="463"/>
      <c r="H22" s="463"/>
      <c r="I22" s="463"/>
      <c r="J22" s="463"/>
      <c r="K22" s="463"/>
      <c r="L22" s="463"/>
      <c r="M22" s="463"/>
      <c r="N22" s="463"/>
      <c r="O22" s="463"/>
      <c r="P22" s="463"/>
      <c r="Q22" s="463"/>
      <c r="R22" s="463"/>
      <c r="S22" s="463"/>
      <c r="T22" s="694"/>
      <c r="U22" s="46"/>
      <c r="V22" s="46"/>
      <c r="W22" s="46"/>
      <c r="X22" s="714"/>
      <c r="Y22" s="714"/>
      <c r="Z22" s="204"/>
      <c r="AA22" s="204"/>
      <c r="AC22" s="209"/>
      <c r="AD22" s="78"/>
      <c r="AE22" s="78"/>
      <c r="AF22" s="78"/>
      <c r="AG22" s="78"/>
      <c r="AH22" s="78"/>
      <c r="AI22" s="78"/>
      <c r="AJ22" s="78"/>
      <c r="AK22" s="78"/>
      <c r="AL22" s="78"/>
      <c r="AM22" s="78"/>
      <c r="AN22" s="78"/>
      <c r="AO22" s="78"/>
      <c r="AP22" s="78"/>
      <c r="AQ22" s="78"/>
      <c r="AR22" s="78"/>
      <c r="AS22" s="78"/>
      <c r="AT22" s="78"/>
      <c r="AU22" s="78"/>
      <c r="AV22" s="210"/>
      <c r="AW22" s="46"/>
    </row>
    <row r="23" spans="1:49" ht="24" customHeight="1">
      <c r="A23" s="685"/>
      <c r="B23" s="686"/>
      <c r="C23" s="686"/>
      <c r="D23" s="686"/>
      <c r="E23" s="687"/>
      <c r="F23" s="462"/>
      <c r="G23" s="463"/>
      <c r="H23" s="463"/>
      <c r="I23" s="463"/>
      <c r="J23" s="463"/>
      <c r="K23" s="463"/>
      <c r="L23" s="463"/>
      <c r="M23" s="463"/>
      <c r="N23" s="463"/>
      <c r="O23" s="463"/>
      <c r="P23" s="463"/>
      <c r="Q23" s="463"/>
      <c r="R23" s="463"/>
      <c r="S23" s="463"/>
      <c r="T23" s="694"/>
      <c r="U23" s="46"/>
      <c r="V23" s="46"/>
      <c r="W23" s="46"/>
      <c r="X23" s="204"/>
      <c r="Y23" s="204"/>
      <c r="Z23" s="204"/>
      <c r="AA23" s="204"/>
      <c r="AC23" s="211"/>
      <c r="AD23" s="46" t="s">
        <v>0</v>
      </c>
      <c r="AE23" s="46"/>
      <c r="AF23" s="46" t="s">
        <v>1</v>
      </c>
      <c r="AG23" s="46"/>
      <c r="AH23" s="46"/>
      <c r="AI23" s="46"/>
      <c r="AJ23" s="46"/>
      <c r="AK23" s="46"/>
      <c r="AL23" s="46"/>
      <c r="AM23" s="46"/>
      <c r="AN23" s="46"/>
      <c r="AO23" s="46"/>
      <c r="AP23" s="46"/>
      <c r="AQ23" s="46"/>
      <c r="AR23" s="46"/>
      <c r="AS23" s="46"/>
      <c r="AT23" s="46"/>
      <c r="AU23" s="46"/>
      <c r="AV23" s="212"/>
      <c r="AW23" s="46"/>
    </row>
    <row r="24" spans="1:49" ht="19.5" customHeight="1">
      <c r="A24" s="685"/>
      <c r="B24" s="686"/>
      <c r="C24" s="686"/>
      <c r="D24" s="686"/>
      <c r="E24" s="687"/>
      <c r="F24" s="462"/>
      <c r="G24" s="463"/>
      <c r="H24" s="463"/>
      <c r="I24" s="463"/>
      <c r="J24" s="463"/>
      <c r="K24" s="463"/>
      <c r="L24" s="463"/>
      <c r="M24" s="463"/>
      <c r="N24" s="463"/>
      <c r="O24" s="463"/>
      <c r="P24" s="463"/>
      <c r="Q24" s="463"/>
      <c r="R24" s="463"/>
      <c r="S24" s="463"/>
      <c r="T24" s="694"/>
      <c r="U24" s="46"/>
      <c r="V24" s="46"/>
      <c r="W24" s="46"/>
      <c r="X24" s="46"/>
      <c r="Y24" s="46"/>
      <c r="Z24" s="46"/>
      <c r="AA24" s="46"/>
      <c r="AC24" s="211"/>
      <c r="AD24" s="46"/>
      <c r="AE24" s="46"/>
      <c r="AF24" s="213" t="s">
        <v>76</v>
      </c>
      <c r="AG24" s="46"/>
      <c r="AH24" s="46"/>
      <c r="AI24" s="46"/>
      <c r="AJ24" s="46"/>
      <c r="AK24" s="46"/>
      <c r="AL24" s="46"/>
      <c r="AM24" s="46"/>
      <c r="AN24" s="46"/>
      <c r="AO24" s="46" t="s">
        <v>117</v>
      </c>
      <c r="AP24" s="46"/>
      <c r="AQ24" s="46"/>
      <c r="AR24" s="46"/>
      <c r="AS24" s="46"/>
      <c r="AT24" s="46"/>
      <c r="AU24" s="46"/>
      <c r="AV24" s="212"/>
      <c r="AW24" s="46"/>
    </row>
    <row r="25" spans="1:49" ht="19.5" customHeight="1">
      <c r="A25" s="685"/>
      <c r="B25" s="686"/>
      <c r="C25" s="686"/>
      <c r="D25" s="686"/>
      <c r="E25" s="687"/>
      <c r="F25" s="462"/>
      <c r="G25" s="463"/>
      <c r="H25" s="463"/>
      <c r="I25" s="463"/>
      <c r="J25" s="463"/>
      <c r="K25" s="463"/>
      <c r="L25" s="463"/>
      <c r="M25" s="463"/>
      <c r="N25" s="463"/>
      <c r="O25" s="463"/>
      <c r="P25" s="463"/>
      <c r="Q25" s="463"/>
      <c r="R25" s="463"/>
      <c r="S25" s="463"/>
      <c r="T25" s="694"/>
      <c r="U25" s="46"/>
      <c r="V25" s="46"/>
      <c r="W25" s="46"/>
      <c r="X25" s="46"/>
      <c r="Y25" s="46"/>
      <c r="Z25" s="46"/>
      <c r="AA25" s="46"/>
      <c r="AC25" s="211"/>
      <c r="AD25" s="46"/>
      <c r="AE25" s="46"/>
      <c r="AF25" s="46"/>
      <c r="AG25" s="46" t="s">
        <v>2</v>
      </c>
      <c r="AH25" s="46" t="s">
        <v>36</v>
      </c>
      <c r="AI25" s="46"/>
      <c r="AJ25" s="46"/>
      <c r="AK25" s="46"/>
      <c r="AL25" s="46"/>
      <c r="AM25" s="46"/>
      <c r="AN25" s="46"/>
      <c r="AO25" s="46"/>
      <c r="AP25" s="46"/>
      <c r="AQ25" s="46"/>
      <c r="AR25" s="46"/>
      <c r="AS25" s="78" t="s">
        <v>118</v>
      </c>
      <c r="AT25" s="46"/>
      <c r="AU25" s="46"/>
      <c r="AV25" s="212"/>
      <c r="AW25" s="46"/>
    </row>
    <row r="26" spans="1:49" ht="19.5" customHeight="1" thickBot="1">
      <c r="A26" s="688"/>
      <c r="B26" s="689"/>
      <c r="C26" s="689"/>
      <c r="D26" s="689"/>
      <c r="E26" s="690"/>
      <c r="F26" s="695"/>
      <c r="G26" s="696"/>
      <c r="H26" s="696"/>
      <c r="I26" s="696"/>
      <c r="J26" s="696"/>
      <c r="K26" s="696"/>
      <c r="L26" s="696"/>
      <c r="M26" s="696"/>
      <c r="N26" s="696"/>
      <c r="O26" s="696"/>
      <c r="P26" s="696"/>
      <c r="Q26" s="696"/>
      <c r="R26" s="696"/>
      <c r="S26" s="696"/>
      <c r="T26" s="697"/>
      <c r="U26" s="46"/>
      <c r="V26" s="46"/>
      <c r="W26" s="46"/>
      <c r="X26" s="46"/>
      <c r="Y26" s="46"/>
      <c r="Z26" s="46"/>
      <c r="AA26" s="46"/>
      <c r="AC26" s="214"/>
      <c r="AD26" s="215"/>
      <c r="AE26" s="215"/>
      <c r="AF26" s="215"/>
      <c r="AG26" s="215"/>
      <c r="AH26" s="215"/>
      <c r="AI26" s="215"/>
      <c r="AJ26" s="215"/>
      <c r="AK26" s="215"/>
      <c r="AL26" s="215"/>
      <c r="AM26" s="215"/>
      <c r="AN26" s="215"/>
      <c r="AO26" s="215"/>
      <c r="AP26" s="215"/>
      <c r="AQ26" s="215"/>
      <c r="AR26" s="215"/>
      <c r="AS26" s="215"/>
      <c r="AT26" s="215"/>
      <c r="AU26" s="215"/>
      <c r="AV26" s="216"/>
      <c r="AW26" s="46"/>
    </row>
    <row r="34" spans="1:41" s="353" customFormat="1" ht="19.5" customHeight="1">
      <c r="A34" s="351" t="s">
        <v>666</v>
      </c>
      <c r="B34" s="352"/>
      <c r="C34" s="352"/>
      <c r="D34" s="352"/>
      <c r="E34" s="352"/>
      <c r="F34" s="352"/>
      <c r="G34" s="352"/>
      <c r="H34" s="352"/>
      <c r="I34" s="352"/>
      <c r="J34" s="352"/>
      <c r="K34" s="358"/>
      <c r="L34" s="358"/>
      <c r="M34" s="358"/>
      <c r="N34" s="358"/>
      <c r="O34" s="358"/>
      <c r="P34" s="358"/>
      <c r="Q34" s="358"/>
      <c r="R34" s="358"/>
      <c r="S34" s="358"/>
      <c r="T34" s="358"/>
      <c r="U34" s="358"/>
      <c r="V34" s="358"/>
      <c r="W34" s="358"/>
      <c r="X34" s="358"/>
      <c r="Y34" s="358"/>
      <c r="Z34" s="358"/>
      <c r="AA34" s="358"/>
      <c r="AB34" s="358"/>
      <c r="AC34" s="359"/>
      <c r="AD34" s="732"/>
      <c r="AE34" s="733"/>
      <c r="AF34" s="733"/>
      <c r="AG34" s="733"/>
      <c r="AH34" s="733"/>
      <c r="AI34" s="733"/>
      <c r="AJ34" s="733"/>
      <c r="AK34" s="733"/>
      <c r="AL34" s="733"/>
      <c r="AM34" s="733"/>
      <c r="AN34" s="733"/>
      <c r="AO34" s="734"/>
    </row>
    <row r="35" spans="1:41" s="353" customFormat="1" ht="19.5" customHeight="1">
      <c r="A35" s="354" t="s">
        <v>165</v>
      </c>
      <c r="B35" s="355"/>
      <c r="C35" s="355"/>
      <c r="D35" s="355"/>
      <c r="E35" s="355"/>
      <c r="F35" s="355"/>
      <c r="G35" s="355"/>
      <c r="H35" s="355"/>
      <c r="I35" s="355"/>
      <c r="J35" s="356"/>
      <c r="K35" s="735">
        <f>'様式１（申請書）'!$AD$27</f>
      </c>
      <c r="L35" s="736"/>
      <c r="M35" s="736"/>
      <c r="N35" s="736"/>
      <c r="O35" s="736"/>
      <c r="P35" s="736"/>
      <c r="Q35" s="736"/>
      <c r="R35" s="736"/>
      <c r="S35" s="736"/>
      <c r="T35" s="736"/>
      <c r="U35" s="736"/>
      <c r="V35" s="736"/>
      <c r="W35" s="736"/>
      <c r="X35" s="736"/>
      <c r="Y35" s="736"/>
      <c r="Z35" s="736"/>
      <c r="AA35" s="736"/>
      <c r="AB35" s="736"/>
      <c r="AC35" s="736"/>
      <c r="AD35" s="737" t="s">
        <v>668</v>
      </c>
      <c r="AE35" s="738"/>
      <c r="AF35" s="738"/>
      <c r="AG35" s="738"/>
      <c r="AH35" s="738"/>
      <c r="AI35" s="738"/>
      <c r="AJ35" s="738"/>
      <c r="AK35" s="738"/>
      <c r="AL35" s="738"/>
      <c r="AM35" s="738"/>
      <c r="AN35" s="738"/>
      <c r="AO35" s="739"/>
    </row>
    <row r="36" spans="1:41" s="353" customFormat="1" ht="19.5" customHeight="1">
      <c r="A36" s="357" t="s">
        <v>667</v>
      </c>
      <c r="B36" s="355"/>
      <c r="C36" s="355"/>
      <c r="D36" s="355"/>
      <c r="E36" s="355"/>
      <c r="F36" s="355"/>
      <c r="G36" s="355"/>
      <c r="H36" s="355"/>
      <c r="I36" s="355"/>
      <c r="J36" s="356"/>
      <c r="K36" s="740">
        <f>'様式１（申請書）'!$I$157</f>
        <v>0</v>
      </c>
      <c r="L36" s="741"/>
      <c r="M36" s="741"/>
      <c r="N36" s="741"/>
      <c r="O36" s="741"/>
      <c r="P36" s="741"/>
      <c r="Q36" s="741"/>
      <c r="R36" s="741"/>
      <c r="S36" s="741"/>
      <c r="T36" s="741"/>
      <c r="U36" s="741"/>
      <c r="V36" s="741"/>
      <c r="W36" s="741"/>
      <c r="X36" s="741"/>
      <c r="Y36" s="741"/>
      <c r="Z36" s="741"/>
      <c r="AA36" s="741"/>
      <c r="AB36" s="741"/>
      <c r="AC36" s="735"/>
      <c r="AD36" s="737" t="s">
        <v>668</v>
      </c>
      <c r="AE36" s="738"/>
      <c r="AF36" s="738"/>
      <c r="AG36" s="738"/>
      <c r="AH36" s="738"/>
      <c r="AI36" s="738"/>
      <c r="AJ36" s="738"/>
      <c r="AK36" s="738"/>
      <c r="AL36" s="738"/>
      <c r="AM36" s="738"/>
      <c r="AN36" s="738"/>
      <c r="AO36" s="739"/>
    </row>
    <row r="37" spans="1:41" s="353" customFormat="1" ht="19.5" customHeight="1">
      <c r="A37" s="354" t="s">
        <v>226</v>
      </c>
      <c r="B37" s="355"/>
      <c r="C37" s="355"/>
      <c r="D37" s="355"/>
      <c r="E37" s="355"/>
      <c r="F37" s="355"/>
      <c r="G37" s="355"/>
      <c r="H37" s="355"/>
      <c r="I37" s="355"/>
      <c r="J37" s="356"/>
      <c r="K37" s="735">
        <f>'様式１（申請書）'!$I$159</f>
        <v>0</v>
      </c>
      <c r="L37" s="736"/>
      <c r="M37" s="736"/>
      <c r="N37" s="736"/>
      <c r="O37" s="736"/>
      <c r="P37" s="736"/>
      <c r="Q37" s="736"/>
      <c r="R37" s="736"/>
      <c r="S37" s="736"/>
      <c r="T37" s="736"/>
      <c r="U37" s="736"/>
      <c r="V37" s="736"/>
      <c r="W37" s="736"/>
      <c r="X37" s="736"/>
      <c r="Y37" s="736"/>
      <c r="Z37" s="736"/>
      <c r="AA37" s="736"/>
      <c r="AB37" s="736"/>
      <c r="AC37" s="736"/>
      <c r="AD37" s="737" t="s">
        <v>669</v>
      </c>
      <c r="AE37" s="738"/>
      <c r="AF37" s="738"/>
      <c r="AG37" s="738"/>
      <c r="AH37" s="738"/>
      <c r="AI37" s="738"/>
      <c r="AJ37" s="738"/>
      <c r="AK37" s="738"/>
      <c r="AL37" s="738"/>
      <c r="AM37" s="738"/>
      <c r="AN37" s="738"/>
      <c r="AO37" s="739"/>
    </row>
    <row r="38" spans="1:41" s="353" customFormat="1" ht="19.5" customHeight="1">
      <c r="A38" s="357" t="s">
        <v>670</v>
      </c>
      <c r="B38" s="355"/>
      <c r="C38" s="355"/>
      <c r="D38" s="355"/>
      <c r="E38" s="355"/>
      <c r="F38" s="355"/>
      <c r="G38" s="355"/>
      <c r="H38" s="355"/>
      <c r="I38" s="355"/>
      <c r="J38" s="356"/>
      <c r="K38" s="735">
        <f>'様式１（申請書）'!$I$161</f>
        <v>0</v>
      </c>
      <c r="L38" s="736"/>
      <c r="M38" s="736"/>
      <c r="N38" s="736"/>
      <c r="O38" s="736"/>
      <c r="P38" s="736"/>
      <c r="Q38" s="736"/>
      <c r="R38" s="736"/>
      <c r="S38" s="736"/>
      <c r="T38" s="736"/>
      <c r="U38" s="736"/>
      <c r="V38" s="736"/>
      <c r="W38" s="736"/>
      <c r="X38" s="736"/>
      <c r="Y38" s="736"/>
      <c r="Z38" s="736"/>
      <c r="AA38" s="736"/>
      <c r="AB38" s="736"/>
      <c r="AC38" s="736"/>
      <c r="AD38" s="737" t="s">
        <v>671</v>
      </c>
      <c r="AE38" s="738"/>
      <c r="AF38" s="738"/>
      <c r="AG38" s="738"/>
      <c r="AH38" s="738"/>
      <c r="AI38" s="738"/>
      <c r="AJ38" s="738"/>
      <c r="AK38" s="738"/>
      <c r="AL38" s="738"/>
      <c r="AM38" s="738"/>
      <c r="AN38" s="738"/>
      <c r="AO38" s="739"/>
    </row>
    <row r="39" spans="1:41" s="353" customFormat="1" ht="19.5" customHeight="1">
      <c r="A39" s="357" t="s">
        <v>672</v>
      </c>
      <c r="B39" s="355"/>
      <c r="C39" s="355"/>
      <c r="D39" s="355"/>
      <c r="E39" s="355"/>
      <c r="F39" s="355"/>
      <c r="G39" s="355"/>
      <c r="H39" s="355"/>
      <c r="I39" s="355"/>
      <c r="J39" s="356"/>
      <c r="K39" s="735"/>
      <c r="L39" s="736"/>
      <c r="M39" s="736"/>
      <c r="N39" s="736"/>
      <c r="O39" s="736"/>
      <c r="P39" s="736"/>
      <c r="Q39" s="736"/>
      <c r="R39" s="736"/>
      <c r="S39" s="736"/>
      <c r="T39" s="736"/>
      <c r="U39" s="736"/>
      <c r="V39" s="736"/>
      <c r="W39" s="736"/>
      <c r="X39" s="736"/>
      <c r="Y39" s="736"/>
      <c r="Z39" s="736"/>
      <c r="AA39" s="736"/>
      <c r="AB39" s="736"/>
      <c r="AC39" s="736"/>
      <c r="AD39" s="760"/>
      <c r="AE39" s="761"/>
      <c r="AF39" s="761"/>
      <c r="AG39" s="761"/>
      <c r="AH39" s="761"/>
      <c r="AI39" s="761"/>
      <c r="AJ39" s="761"/>
      <c r="AK39" s="761"/>
      <c r="AL39" s="761"/>
      <c r="AM39" s="761"/>
      <c r="AN39" s="761"/>
      <c r="AO39" s="762"/>
    </row>
  </sheetData>
  <sheetProtection sheet="1" selectLockedCells="1"/>
  <mergeCells count="31">
    <mergeCell ref="K37:AC37"/>
    <mergeCell ref="AD37:AO37"/>
    <mergeCell ref="K38:AC38"/>
    <mergeCell ref="AD38:AO38"/>
    <mergeCell ref="K39:AC39"/>
    <mergeCell ref="AD39:AO39"/>
    <mergeCell ref="AD34:AO34"/>
    <mergeCell ref="K35:AC35"/>
    <mergeCell ref="AD35:AO35"/>
    <mergeCell ref="K36:AC36"/>
    <mergeCell ref="AD36:AO36"/>
    <mergeCell ref="AC3:AV3"/>
    <mergeCell ref="AC5:AG6"/>
    <mergeCell ref="AH5:AV6"/>
    <mergeCell ref="AC7:AG17"/>
    <mergeCell ref="AH7:AV17"/>
    <mergeCell ref="X6:Y22"/>
    <mergeCell ref="A9:E10"/>
    <mergeCell ref="A13:E14"/>
    <mergeCell ref="F5:T6"/>
    <mergeCell ref="F9:T10"/>
    <mergeCell ref="F11:T12"/>
    <mergeCell ref="A11:E11"/>
    <mergeCell ref="A12:E12"/>
    <mergeCell ref="F13:T14"/>
    <mergeCell ref="A3:T3"/>
    <mergeCell ref="A15:E26"/>
    <mergeCell ref="F15:T26"/>
    <mergeCell ref="A7:E8"/>
    <mergeCell ref="F7:T8"/>
    <mergeCell ref="A5:E6"/>
  </mergeCells>
  <conditionalFormatting sqref="F7:T14">
    <cfRule type="cellIs" priority="1" dxfId="4" operator="equal" stopIfTrue="1">
      <formula>0</formula>
    </cfRule>
  </conditionalFormatting>
  <printOptions/>
  <pageMargins left="1.1023622047244095" right="0.7874015748031497" top="0.984251968503937" bottom="0.6299212598425197" header="0.5118110236220472" footer="0.5118110236220472"/>
  <pageSetup orientation="landscape" paperSize="9" r:id="rId2"/>
  <headerFooter alignWithMargins="0">
    <oddHeader>&amp;L様式７</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入札参加資格審査申請書　物品供給等</dc:title>
  <dc:subject/>
  <dc:creator>北名古屋水道企業団　総務課</dc:creator>
  <cp:keywords/>
  <dc:description/>
  <cp:lastModifiedBy/>
  <cp:lastPrinted>2021-11-02T06:42:47Z</cp:lastPrinted>
  <dcterms:created xsi:type="dcterms:W3CDTF">1999-11-05T00:38:46Z</dcterms:created>
  <dcterms:modified xsi:type="dcterms:W3CDTF">2021-11-02T06:42:52Z</dcterms:modified>
  <cp:category/>
  <cp:version/>
  <cp:contentType/>
  <cp:contentStatus/>
</cp:coreProperties>
</file>