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FF583116-328A-4C5E-9795-DDDBEDCF1D6B}" xr6:coauthVersionLast="47" xr6:coauthVersionMax="47" xr10:uidLastSave="{00000000-0000-0000-0000-000000000000}"/>
  <workbookProtection workbookAlgorithmName="SHA-512" workbookHashValue="KaefyPJ7zbqoGKXIjEllRqzq2/jtqPhLnIMqK0ktd22bcUbaU3wbIjgMTb6opN5VfuWlbVvEsMLreZ4A2/kHZA==" workbookSaltValue="N+BL+Mzbjapc7RsdoDkq0g=="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O6" i="5"/>
  <c r="I10" i="4" s="1"/>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G85" i="4"/>
  <c r="F85" i="4"/>
  <c r="W10" i="4"/>
  <c r="P10" i="4"/>
  <c r="B10" i="4"/>
  <c r="AD8" i="4"/>
  <c r="W8" i="4"/>
</calcChain>
</file>

<file path=xl/sharedStrings.xml><?xml version="1.0" encoding="utf-8"?>
<sst xmlns="http://schemas.openxmlformats.org/spreadsheetml/2006/main" count="231" uniqueCount="116">
  <si>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</si>
  <si>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</si>
  <si>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</si>
  <si>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</si>
  <si>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</si>
  <si>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</si>
  <si>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</si>
  <si>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</si>
  <si>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</si>
  <si>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</si>
  <si>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</si>
  <si>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</si>
  <si>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</si>
  <si>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</si>
  <si>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</si>
  <si>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</si>
  <si>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</si>
  <si>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</si>
  <si>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</si>
  <si>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</si>
  <si>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</si>
  <si>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</si>
  <si>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</si>
  <si>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</si>
  <si>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</si>
  <si>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</si>
  <si>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</si>
  <si>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</si>
  <si>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</si>
  <si>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</si>
  <si>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</si>
  <si>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</si>
  <si>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</si>
  <si>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</si>
  <si>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</si>
  <si>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</si>
  <si>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</si>
  <si>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</si>
  <si>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</si>
  <si>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</si>
  <si>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</si>
  <si>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</si>
  <si>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</si>
  <si>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</si>
  <si>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</si>
  <si>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</si>
  <si>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</si>
  <si>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</si>
  <si>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</si>
  <si>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</si>
  <si>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</si>
  <si>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</si>
  <si>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</si>
  <si>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</si>
  <si>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</si>
  <si>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</si>
  <si>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</si>
  <si>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</si>
  <si>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</si>
  <si>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</si>
  <si>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</si>
  <si>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</si>
  <si>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</si>
  <si>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</si>
  <si>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</si>
  <si>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</si>
  <si>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</si>
  <si>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</si>
  <si>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</si>
  <si>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</si>
  <si>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</si>
  <si>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</si>
  <si>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</si>
  <si>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</si>
  <si>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</si>
  <si>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</si>
  <si>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</si>
  <si>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</si>
  <si>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</si>
  <si>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</si>
  <si>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</si>
  <si>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</si>
  <si>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</si>
  <si>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</si>
  <si>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</si>
  <si>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</si>
  <si>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</si>
  <si>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</si>
  <si>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</si>
  <si>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</si>
  <si>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</si>
  <si>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</si>
  <si>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</si>
  <si>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北名古屋水道企業団</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</si>
  <si>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</si>
  <si>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</si>
  <si>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</si>
  <si>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</si>
  <si>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</si>
  <si>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</si>
  <si>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</si>
  <si>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</si>
  <si>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</si>
  <si>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</si>
  <si>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</si>
  <si>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</si>
  <si>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</si>
  <si>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</si>
  <si>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</si>
  <si>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</si>
  <si>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</si>
  <si>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</si>
  <si>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</si>
  <si>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①有形固定資産減価償却率は、固定資産の老朽化に伴い年々増加傾向にある。また、拡張時代に埋設した配水管が法定耐用年数を超え始めたため、②管路経年化率も年々増加傾向にある。前年度に続き類似団体平均値を下回ったものの、良好とは言い難く耐用年数が40年以上とされるダクタイル鋳鉄管や高密度ポリエチレン管を積極的に採用することにより管路の長寿命化を図っている。
　③管路更新率は、構成市町の下水道整備に同調して配水支管の老朽管を中心に積極的に更新を行ってきたため、類似団体平均値を上回って推移してきたが、今後は基幹管路・重要給水施設管路の耐震化や配水施設の更新・統合に多額の費用が必要であり、支管管路更新に係る費用が削減されるため平均値に近づくと予測される。</t>
    <rPh sb="85" eb="88">
      <t>ゼンネンド</t>
    </rPh>
    <rPh sb="89" eb="90">
      <t>ツヅ</t>
    </rPh>
    <rPh sb="107" eb="109">
      <t>リョウコウ</t>
    </rPh>
    <rPh sb="111" eb="112">
      <t>イ</t>
    </rPh>
    <rPh sb="113" eb="114">
      <t>ガタ</t>
    </rPh>
    <phoneticPr fontId="4"/>
  </si>
  <si>
    <r>
      <t>　①経常収支比率及び⑤料金回収率は類似団体平均値を上回っており、経営状況は比較的良好といえる。しかし、本格的に着手する施設の更新事業及び給水人口の減少により経常収支の悪化が見込まれる。また、物価等の高騰により動力費、受水費の増加が予想される。引き続き経営改革に取り組み費用の削減に努め、⑥給水原価を抑制するとともに、水道料金改定の検討をしていく必要がある。
　③流動比率は、前年度に続き２億円の企業債借入を行ったことと、前年度は一時的に少なかった</t>
    </r>
    <r>
      <rPr>
        <sz val="10.5"/>
        <rFont val="ＭＳ ゴシック"/>
        <family val="3"/>
      </rPr>
      <t>施設更新工事費が例年と同等に戻り、流動負債となる未払金が増加したため</t>
    </r>
    <r>
      <rPr>
        <sz val="10.5"/>
        <color theme="1"/>
        <rFont val="ＭＳ ゴシック"/>
        <family val="3"/>
      </rPr>
      <t>指数が少し改善したが、類似団体平均値と比べると下回っている。令和５年度以降本格的に着手する施設の更新費用を企業債の借入により賄っていくことを予定しているため、④企業債残高対給水収益比率が増加していくことが予測される。
　⑦施設利用率については、類似団体平均値を上回っており、施設の有効利用ができているといえる。しかし、老朽化が進んでいるため、新たに建設する配水場に既存の配水場を統合する計画に着手し、更なる効率化を行う。
　⑧有収率は、類似団体平均値を上回って推移している。しかし、前年度と比較すると減少しているため基幹管路や配水場等の老朽化した施設を中心に投資を行い、有収率を向上できるように努めていく必要がある。</t>
    </r>
    <rPh sb="51" eb="54">
      <t>ホンカクテキ</t>
    </rPh>
    <rPh sb="55" eb="57">
      <t>チャクシュ</t>
    </rPh>
    <rPh sb="95" eb="97">
      <t>ブッカ</t>
    </rPh>
    <rPh sb="97" eb="98">
      <t>トウ</t>
    </rPh>
    <rPh sb="108" eb="111">
      <t>ジュスイヒ</t>
    </rPh>
    <rPh sb="211" eb="214">
      <t>ゼンネンド</t>
    </rPh>
    <rPh sb="215" eb="218">
      <t>イチジテキ</t>
    </rPh>
    <rPh sb="219" eb="220">
      <t>スク</t>
    </rPh>
    <rPh sb="230" eb="231">
      <t>ヒ</t>
    </rPh>
    <rPh sb="232" eb="234">
      <t>レイネン</t>
    </rPh>
    <rPh sb="235" eb="237">
      <t>ドウトウ</t>
    </rPh>
    <rPh sb="238" eb="239">
      <t>モド</t>
    </rPh>
    <rPh sb="252" eb="254">
      <t>ゾウカ</t>
    </rPh>
    <rPh sb="261" eb="262">
      <t>スコ</t>
    </rPh>
    <rPh sb="295" eb="298">
      <t>ホンカクテキ</t>
    </rPh>
    <rPh sb="299" eb="301">
      <t>チャクシュ</t>
    </rPh>
    <rPh sb="418" eb="421">
      <t>ロウキュウカ</t>
    </rPh>
    <rPh sb="422" eb="423">
      <t>スス</t>
    </rPh>
    <rPh sb="437" eb="440">
      <t>ハイスイジョウ</t>
    </rPh>
    <rPh sb="441" eb="443">
      <t>キゾン</t>
    </rPh>
    <rPh sb="444" eb="447">
      <t>ハイスイジョウ</t>
    </rPh>
    <rPh sb="452" eb="454">
      <t>ケイカク</t>
    </rPh>
    <rPh sb="455" eb="457">
      <t>チャクシュ</t>
    </rPh>
    <rPh sb="501" eb="504">
      <t>ゼンネンド</t>
    </rPh>
    <rPh sb="505" eb="507">
      <t>ヒカク</t>
    </rPh>
    <rPh sb="510" eb="512">
      <t>ゲンショウ</t>
    </rPh>
    <rPh sb="526" eb="527">
      <t>トウ</t>
    </rPh>
    <rPh sb="528" eb="531">
      <t>ロウキュウカ</t>
    </rPh>
    <rPh sb="533" eb="535">
      <t>シセツ</t>
    </rPh>
    <rPh sb="545" eb="548">
      <t>ユウシュウリツ</t>
    </rPh>
    <rPh sb="549" eb="551">
      <t>コウジョウ</t>
    </rPh>
    <phoneticPr fontId="4"/>
  </si>
  <si>
    <t>　令和４年度決算において、経営の健全性・効率性における各指標は、類似団体平均値と比較して概ね良好な数値を示しており、健全かつ効率的に経営を行っているといえる。新型コロナウイルス感染症が収束しつつあるため、一時的に増加した給水収益も減少した。今後も給水人口の減少や節水機器の更なる普及により給水収益の減少が見込まれるなか、物価等の高騰や老朽化した施設の更新・統合事業や基幹管路・重要給水施設管路の耐震化に多額の費用が見込まれるため、経営状況は厳しさを増していくと思われる。
　令和５年度から本格的に着手する配水施設等更新計画を進め、将来的な更新費用の削減に取り組む予定である。また強靭で持続可能な水道事業を構築していくため、水道ビジョン（平成27年度策定）や、経営戦略（令和2年度策定）を令和５年度に見直しています。</t>
    <rPh sb="1" eb="3">
      <t>レイワ</t>
    </rPh>
    <rPh sb="4" eb="6">
      <t>ネンド</t>
    </rPh>
    <rPh sb="6" eb="8">
      <t>ケッサン</t>
    </rPh>
    <rPh sb="79" eb="81">
      <t>シンガタ</t>
    </rPh>
    <rPh sb="88" eb="91">
      <t>カンセンショウ</t>
    </rPh>
    <rPh sb="92" eb="94">
      <t>シュウソク</t>
    </rPh>
    <rPh sb="102" eb="105">
      <t>イチジテキ</t>
    </rPh>
    <rPh sb="106" eb="108">
      <t>ゾウカ</t>
    </rPh>
    <rPh sb="110" eb="112">
      <t>キュウスイ</t>
    </rPh>
    <rPh sb="112" eb="114">
      <t>シュウエキ</t>
    </rPh>
    <rPh sb="115" eb="117">
      <t>ゲンショウ</t>
    </rPh>
    <rPh sb="120" eb="122">
      <t>コンゴ</t>
    </rPh>
    <rPh sb="152" eb="154">
      <t>ミコ</t>
    </rPh>
    <rPh sb="160" eb="162">
      <t>ブッカ</t>
    </rPh>
    <rPh sb="162" eb="163">
      <t>トウ</t>
    </rPh>
    <rPh sb="164" eb="166">
      <t>コウトウ</t>
    </rPh>
    <rPh sb="237" eb="239">
      <t>レイワ</t>
    </rPh>
    <rPh sb="240" eb="242">
      <t>ネンド</t>
    </rPh>
    <rPh sb="244" eb="247">
      <t>ホンカクテキ</t>
    </rPh>
    <rPh sb="248" eb="250">
      <t>チャクシュ</t>
    </rPh>
    <rPh sb="252" eb="256">
      <t>ハイスイシセツ</t>
    </rPh>
    <rPh sb="256" eb="257">
      <t>トウ</t>
    </rPh>
    <rPh sb="257" eb="259">
      <t>コウシン</t>
    </rPh>
    <rPh sb="259" eb="261">
      <t>ケイカク</t>
    </rPh>
    <rPh sb="262" eb="26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</si>
</sst>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font>
    <font>
      <sz val="10.5"/>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2.16</c:v>
                </c:pt>
                <c:pt idx="1">
                  <c:v>1.92</c:v>
                </c:pt>
                <c:pt idx="2">
                  <c:v>2.1</c:v>
                </c:pt>
                <c:pt idx="3">
                  <c:v>1.73</c:v>
                </c:pt>
                <c:pt idx="4">
                  <c:v>1.48</c:v>
                </c:pt>
              </c:numCache>
            </c:numRef>
          </c:val>
          <c:extLst>
            <c:ext xmlns:c16="http://schemas.microsoft.com/office/drawing/2014/chart" uri="{C3380CC4-5D6E-409C-BE32-E72D297353CC}">
              <c16:uniqueId val="{00000000-2CA2-4739-8521-32BD9E9DA31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2CA2-4739-8521-32BD9E9DA31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72.739999999999995</c:v>
                </c:pt>
                <c:pt idx="1">
                  <c:v>71.87</c:v>
                </c:pt>
                <c:pt idx="2">
                  <c:v>72.7</c:v>
                </c:pt>
                <c:pt idx="3">
                  <c:v>71.900000000000006</c:v>
                </c:pt>
                <c:pt idx="4">
                  <c:v>71.14</c:v>
                </c:pt>
              </c:numCache>
            </c:numRef>
          </c:val>
          <c:extLst>
            <c:ext xmlns:c16="http://schemas.microsoft.com/office/drawing/2014/chart" uri="{C3380CC4-5D6E-409C-BE32-E72D297353CC}">
              <c16:uniqueId val="{00000000-AF05-4209-9809-CC2E552797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AF05-4209-9809-CC2E552797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93.72</c:v>
                </c:pt>
                <c:pt idx="1">
                  <c:v>94.4</c:v>
                </c:pt>
                <c:pt idx="2">
                  <c:v>95.09</c:v>
                </c:pt>
                <c:pt idx="3">
                  <c:v>95.41</c:v>
                </c:pt>
                <c:pt idx="4">
                  <c:v>94.88</c:v>
                </c:pt>
              </c:numCache>
            </c:numRef>
          </c:val>
          <c:extLst>
            <c:ext xmlns:c16="http://schemas.microsoft.com/office/drawing/2014/chart" uri="{C3380CC4-5D6E-409C-BE32-E72D297353CC}">
              <c16:uniqueId val="{00000000-DCED-461C-8C5B-575FC90204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DCED-461C-8C5B-575FC90204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120.13</c:v>
                </c:pt>
                <c:pt idx="1">
                  <c:v>119.99</c:v>
                </c:pt>
                <c:pt idx="2">
                  <c:v>118.47</c:v>
                </c:pt>
                <c:pt idx="3">
                  <c:v>119.78</c:v>
                </c:pt>
                <c:pt idx="4">
                  <c:v>117.42</c:v>
                </c:pt>
              </c:numCache>
            </c:numRef>
          </c:val>
          <c:extLst>
            <c:ext xmlns:c16="http://schemas.microsoft.com/office/drawing/2014/chart" uri="{C3380CC4-5D6E-409C-BE32-E72D297353CC}">
              <c16:uniqueId val="{00000000-D75A-4AA7-8BBE-BFA5C0AFED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D75A-4AA7-8BBE-BFA5C0AFED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44.42</c:v>
                </c:pt>
                <c:pt idx="1">
                  <c:v>45.55</c:v>
                </c:pt>
                <c:pt idx="2">
                  <c:v>45.68</c:v>
                </c:pt>
                <c:pt idx="3">
                  <c:v>46.78</c:v>
                </c:pt>
                <c:pt idx="4">
                  <c:v>47.63</c:v>
                </c:pt>
              </c:numCache>
            </c:numRef>
          </c:val>
          <c:extLst>
            <c:ext xmlns:c16="http://schemas.microsoft.com/office/drawing/2014/chart" uri="{C3380CC4-5D6E-409C-BE32-E72D297353CC}">
              <c16:uniqueId val="{00000000-26F4-4D57-AD44-1E472D443F4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26F4-4D57-AD44-1E472D443F4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17.170000000000002</c:v>
                </c:pt>
                <c:pt idx="1">
                  <c:v>18.28</c:v>
                </c:pt>
                <c:pt idx="2">
                  <c:v>18.829999999999998</c:v>
                </c:pt>
                <c:pt idx="3">
                  <c:v>18.989999999999998</c:v>
                </c:pt>
                <c:pt idx="4">
                  <c:v>19.73</c:v>
                </c:pt>
              </c:numCache>
            </c:numRef>
          </c:val>
          <c:extLst>
            <c:ext xmlns:c16="http://schemas.microsoft.com/office/drawing/2014/chart" uri="{C3380CC4-5D6E-409C-BE32-E72D297353CC}">
              <c16:uniqueId val="{00000000-96F6-479F-89C9-11EA9639AB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96F6-479F-89C9-11EA9639AB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23-4305-9EBE-3C2917EFEF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D123-4305-9EBE-3C2917EFEF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204.81</c:v>
                </c:pt>
                <c:pt idx="1">
                  <c:v>229.22</c:v>
                </c:pt>
                <c:pt idx="2">
                  <c:v>240.68</c:v>
                </c:pt>
                <c:pt idx="3">
                  <c:v>321.88</c:v>
                </c:pt>
                <c:pt idx="4">
                  <c:v>335.53</c:v>
                </c:pt>
              </c:numCache>
            </c:numRef>
          </c:val>
          <c:extLst>
            <c:ext xmlns:c16="http://schemas.microsoft.com/office/drawing/2014/chart" uri="{C3380CC4-5D6E-409C-BE32-E72D297353CC}">
              <c16:uniqueId val="{00000000-5D83-4764-9028-5B75D5759D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D83-4764-9028-5B75D5759D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126.35</c:v>
                </c:pt>
                <c:pt idx="1">
                  <c:v>114.92</c:v>
                </c:pt>
                <c:pt idx="2">
                  <c:v>119.64</c:v>
                </c:pt>
                <c:pt idx="3">
                  <c:v>119.9</c:v>
                </c:pt>
                <c:pt idx="4">
                  <c:v>121.11</c:v>
                </c:pt>
              </c:numCache>
            </c:numRef>
          </c:val>
          <c:extLst>
            <c:ext xmlns:c16="http://schemas.microsoft.com/office/drawing/2014/chart" uri="{C3380CC4-5D6E-409C-BE32-E72D297353CC}">
              <c16:uniqueId val="{00000000-AF11-4971-B480-1E6116A7F9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AF11-4971-B480-1E6116A7F9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122.39</c:v>
                </c:pt>
                <c:pt idx="1">
                  <c:v>121.49</c:v>
                </c:pt>
                <c:pt idx="2">
                  <c:v>119.88</c:v>
                </c:pt>
                <c:pt idx="3">
                  <c:v>121.92</c:v>
                </c:pt>
                <c:pt idx="4">
                  <c:v>119.2</c:v>
                </c:pt>
              </c:numCache>
            </c:numRef>
          </c:val>
          <c:extLst>
            <c:ext xmlns:c16="http://schemas.microsoft.com/office/drawing/2014/chart" uri="{C3380CC4-5D6E-409C-BE32-E72D297353CC}">
              <c16:uniqueId val="{00000000-7654-4430-8FC6-BF1891CE63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654-4430-8FC6-BF1891CE63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136.61000000000001</c:v>
                </c:pt>
                <c:pt idx="1">
                  <c:v>137.66999999999999</c:v>
                </c:pt>
                <c:pt idx="2">
                  <c:v>137.91999999999999</c:v>
                </c:pt>
                <c:pt idx="3">
                  <c:v>136.37</c:v>
                </c:pt>
                <c:pt idx="4">
                  <c:v>140.62</c:v>
                </c:pt>
              </c:numCache>
            </c:numRef>
          </c:val>
          <c:extLst>
            <c:ext xmlns:c16="http://schemas.microsoft.com/office/drawing/2014/chart" uri="{C3380CC4-5D6E-409C-BE32-E72D297353CC}">
              <c16:uniqueId val="{00000000-2D96-4612-876F-7E1B873962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2D96-4612-876F-7E1B873962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0" t="str">
        <f>データ!H6</f>
        <v>愛知県　北名古屋水道企業団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自治体職員 民間企業出身</v>
      </c>
      <c r="AE8" s="78"/>
      <c r="AF8" s="78"/>
      <c r="AG8" s="78"/>
      <c r="AH8" s="78"/>
      <c r="AI8" s="78"/>
      <c r="AJ8" s="78"/>
      <c r="AK8" s="2"/>
      <c r="AL8" s="69" t="str">
        <f>データ!$R$6</f>
        <v>-</v>
      </c>
      <c r="AM8" s="69"/>
      <c r="AN8" s="69"/>
      <c r="AO8" s="69"/>
      <c r="AP8" s="69"/>
      <c r="AQ8" s="69"/>
      <c r="AR8" s="69"/>
      <c r="AS8" s="69"/>
      <c r="AT8" s="37" t="str">
        <f>データ!$S$6</f>
        <v>-</v>
      </c>
      <c r="AU8" s="38"/>
      <c r="AV8" s="38"/>
      <c r="AW8" s="38"/>
      <c r="AX8" s="38"/>
      <c r="AY8" s="38"/>
      <c r="AZ8" s="38"/>
      <c r="BA8" s="38"/>
      <c r="BB8" s="58" t="str">
        <f>データ!$T$6</f>
        <v>-</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5">
      <c r="A10" s="2"/>
      <c r="B10" s="37" t="str">
        <f>データ!$N$6</f>
        <v>-</v>
      </c>
      <c r="C10" s="38"/>
      <c r="D10" s="38"/>
      <c r="E10" s="38"/>
      <c r="F10" s="38"/>
      <c r="G10" s="38"/>
      <c r="H10" s="38"/>
      <c r="I10" s="37">
        <f>データ!$O$6</f>
        <v>78.86</v>
      </c>
      <c r="J10" s="38"/>
      <c r="K10" s="38"/>
      <c r="L10" s="38"/>
      <c r="M10" s="38"/>
      <c r="N10" s="38"/>
      <c r="O10" s="68"/>
      <c r="P10" s="58">
        <f>データ!$P$6</f>
        <v>97.31</v>
      </c>
      <c r="Q10" s="58"/>
      <c r="R10" s="58"/>
      <c r="S10" s="58"/>
      <c r="T10" s="58"/>
      <c r="U10" s="58"/>
      <c r="V10" s="58"/>
      <c r="W10" s="69">
        <f>データ!$Q$6</f>
        <v>2860</v>
      </c>
      <c r="X10" s="69"/>
      <c r="Y10" s="69"/>
      <c r="Z10" s="69"/>
      <c r="AA10" s="69"/>
      <c r="AB10" s="69"/>
      <c r="AC10" s="69"/>
      <c r="AD10" s="2"/>
      <c r="AE10" s="2"/>
      <c r="AF10" s="2"/>
      <c r="AG10" s="2"/>
      <c r="AH10" s="2"/>
      <c r="AI10" s="2"/>
      <c r="AJ10" s="2"/>
      <c r="AK10" s="2"/>
      <c r="AL10" s="69">
        <f>データ!$U$6</f>
        <v>99302</v>
      </c>
      <c r="AM10" s="69"/>
      <c r="AN10" s="69"/>
      <c r="AO10" s="69"/>
      <c r="AP10" s="69"/>
      <c r="AQ10" s="69"/>
      <c r="AR10" s="69"/>
      <c r="AS10" s="69"/>
      <c r="AT10" s="37">
        <f>データ!$V$6</f>
        <v>22.21</v>
      </c>
      <c r="AU10" s="38"/>
      <c r="AV10" s="38"/>
      <c r="AW10" s="38"/>
      <c r="AX10" s="38"/>
      <c r="AY10" s="38"/>
      <c r="AZ10" s="38"/>
      <c r="BA10" s="38"/>
      <c r="BB10" s="58">
        <f>データ!$W$6</f>
        <v>4471.05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115</v>
      </c>
      <c r="BM66" s="43"/>
      <c r="BN66" s="43"/>
      <c r="BO66" s="43"/>
      <c r="BP66" s="43"/>
      <c r="BQ66" s="43"/>
      <c r="BR66" s="43"/>
      <c r="BS66" s="43"/>
      <c r="BT66" s="43"/>
      <c r="BU66" s="43"/>
      <c r="BV66" s="43"/>
      <c r="BW66" s="43"/>
      <c r="BX66" s="43"/>
      <c r="BY66" s="43"/>
      <c r="BZ66" s="44"/>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U47y7T6mjvR/SNkSn6HdvsSGReDlQsm2cDsiVZFtKHqn8uaF0/PZw7+QyxXjVOZ+14jPVyMcX+CywuiapFeFw==" saltValue="rzKQfvXIaWF+qmoVV0qzA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238635</v>
      </c>
      <c r="D6" s="20">
        <f t="shared" si="3"/>
        <v>46</v>
      </c>
      <c r="E6" s="20">
        <f t="shared" si="3"/>
        <v>1</v>
      </c>
      <c r="F6" s="20">
        <f t="shared" si="3"/>
        <v>0</v>
      </c>
      <c r="G6" s="20">
        <f t="shared" si="3"/>
        <v>1</v>
      </c>
      <c r="H6" s="20" t="str">
        <f t="shared" si="3"/>
        <v>愛知県　北名古屋水道企業団</v>
      </c>
      <c r="I6" s="20" t="str">
        <f t="shared" si="3"/>
        <v>法適用</v>
      </c>
      <c r="J6" s="20" t="str">
        <f t="shared" si="3"/>
        <v>水道事業</v>
      </c>
      <c r="K6" s="20" t="str">
        <f t="shared" si="3"/>
        <v>末端給水事業</v>
      </c>
      <c r="L6" s="20" t="str">
        <f t="shared" si="3"/>
        <v>A4</v>
      </c>
      <c r="M6" s="20" t="str">
        <f t="shared" si="3"/>
        <v>自治体職員 民間企業出身</v>
      </c>
      <c r="N6" s="21" t="str">
        <f t="shared" si="3"/>
        <v>-</v>
      </c>
      <c r="O6" s="21">
        <f t="shared" si="3"/>
        <v>78.86</v>
      </c>
      <c r="P6" s="21">
        <f t="shared" si="3"/>
        <v>97.31</v>
      </c>
      <c r="Q6" s="21">
        <f t="shared" si="3"/>
        <v>2860</v>
      </c>
      <c r="R6" s="21" t="str">
        <f t="shared" si="3"/>
        <v>-</v>
      </c>
      <c r="S6" s="21" t="str">
        <f t="shared" si="3"/>
        <v>-</v>
      </c>
      <c r="T6" s="21" t="str">
        <f t="shared" si="3"/>
        <v>-</v>
      </c>
      <c r="U6" s="21">
        <f t="shared" si="3"/>
        <v>99302</v>
      </c>
      <c r="V6" s="21">
        <f t="shared" si="3"/>
        <v>22.21</v>
      </c>
      <c r="W6" s="21">
        <f t="shared" si="3"/>
        <v>4471.05</v>
      </c>
      <c r="X6" s="22">
        <f>IF(X7="",NA(),X7)</f>
        <v>120.13</v>
      </c>
      <c r="Y6" s="22">
        <f t="shared" ref="Y6:AG6" si="4">IF(Y7="",NA(),Y7)</f>
        <v>119.99</v>
      </c>
      <c r="Z6" s="22">
        <f t="shared" si="4"/>
        <v>118.47</v>
      </c>
      <c r="AA6" s="22">
        <f t="shared" si="4"/>
        <v>119.78</v>
      </c>
      <c r="AB6" s="22">
        <f t="shared" si="4"/>
        <v>117.42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204.81</v>
      </c>
      <c r="AU6" s="22">
        <f t="shared" ref="AU6:BC6" si="6">IF(AU7="",NA(),AU7)</f>
        <v>229.22</v>
      </c>
      <c r="AV6" s="22">
        <f t="shared" si="6"/>
        <v>240.68</v>
      </c>
      <c r="AW6" s="22">
        <f t="shared" si="6"/>
        <v>321.88</v>
      </c>
      <c r="AX6" s="22">
        <f t="shared" si="6"/>
        <v>335.53</v>
      </c>
      <c r="AY6" s="22">
        <f t="shared" si="6"/>
        <v>349.83</v>
      </c>
      <c r="AZ6" s="22">
        <f t="shared" si="6"/>
        <v>360.86</v>
      </c>
      <c r="BA6" s="22">
        <f t="shared" si="6"/>
        <v>350.79</v>
      </c>
      <c r="BB6" s="22">
        <f t="shared" si="6"/>
        <v>354.57</v>
      </c>
      <c r="BC6" s="22">
        <f t="shared" si="6"/>
        <v>357.74</v>
      </c>
      <c r="BD6" s="21" t="str">
        <f>IF(BD7="","",IF(BD7="-","【-】","【"&amp;SUBSTITUTE(TEXT(BD7,"#,##0.00"),"-","△")&amp;"】"))</f>
        <v>【252.29】</v>
      </c>
      <c r="BE6" s="22">
        <f>IF(BE7="",NA(),BE7)</f>
        <v>126.35</v>
      </c>
      <c r="BF6" s="22">
        <f t="shared" ref="BF6:BN6" si="7">IF(BF7="",NA(),BF7)</f>
        <v>114.92</v>
      </c>
      <c r="BG6" s="22">
        <f t="shared" si="7"/>
        <v>119.64</v>
      </c>
      <c r="BH6" s="22">
        <f t="shared" si="7"/>
        <v>119.9</v>
      </c>
      <c r="BI6" s="22">
        <f t="shared" si="7"/>
        <v>121.11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122.39</v>
      </c>
      <c r="BQ6" s="22">
        <f t="shared" ref="BQ6:BY6" si="8">IF(BQ7="",NA(),BQ7)</f>
        <v>121.49</v>
      </c>
      <c r="BR6" s="22">
        <f t="shared" si="8"/>
        <v>119.88</v>
      </c>
      <c r="BS6" s="22">
        <f t="shared" si="8"/>
        <v>121.92</v>
      </c>
      <c r="BT6" s="22">
        <f t="shared" si="8"/>
        <v>119.2</v>
      </c>
      <c r="BU6" s="22">
        <f t="shared" si="8"/>
        <v>103.54</v>
      </c>
      <c r="BV6" s="22">
        <f t="shared" si="8"/>
        <v>103.32</v>
      </c>
      <c r="BW6" s="22">
        <f t="shared" si="8"/>
        <v>100.85</v>
      </c>
      <c r="BX6" s="22">
        <f t="shared" si="8"/>
        <v>103.79</v>
      </c>
      <c r="BY6" s="22">
        <f t="shared" si="8"/>
        <v>98.3</v>
      </c>
      <c r="BZ6" s="21" t="str">
        <f>IF(BZ7="","",IF(BZ7="-","【-】","【"&amp;SUBSTITUTE(TEXT(BZ7,"#,##0.00"),"-","△")&amp;"】"))</f>
        <v>【97.47】</v>
      </c>
      <c r="CA6" s="22">
        <f>IF(CA7="",NA(),CA7)</f>
        <v>136.61000000000001</v>
      </c>
      <c r="CB6" s="22">
        <f t="shared" ref="CB6:CJ6" si="9">IF(CB7="",NA(),CB7)</f>
        <v>137.66999999999999</v>
      </c>
      <c r="CC6" s="22">
        <f t="shared" si="9"/>
        <v>137.91999999999999</v>
      </c>
      <c r="CD6" s="22">
        <f t="shared" si="9"/>
        <v>136.37</v>
      </c>
      <c r="CE6" s="22">
        <f t="shared" si="9"/>
        <v>140.62</v>
      </c>
      <c r="CF6" s="22">
        <f t="shared" si="9"/>
        <v>167.46</v>
      </c>
      <c r="CG6" s="22">
        <f t="shared" si="9"/>
        <v>168.56</v>
      </c>
      <c r="CH6" s="22">
        <f t="shared" si="9"/>
        <v>167.1</v>
      </c>
      <c r="CI6" s="22">
        <f t="shared" si="9"/>
        <v>167.86</v>
      </c>
      <c r="CJ6" s="22">
        <f t="shared" si="9"/>
        <v>173.68</v>
      </c>
      <c r="CK6" s="21" t="str">
        <f>IF(CK7="","",IF(CK7="-","【-】","【"&amp;SUBSTITUTE(TEXT(CK7,"#,##0.00"),"-","△")&amp;"】"))</f>
        <v>【174.75】</v>
      </c>
      <c r="CL6" s="22">
        <f>IF(CL7="",NA(),CL7)</f>
        <v>72.739999999999995</v>
      </c>
      <c r="CM6" s="22">
        <f t="shared" ref="CM6:CU6" si="10">IF(CM7="",NA(),CM7)</f>
        <v>71.87</v>
      </c>
      <c r="CN6" s="22">
        <f t="shared" si="10"/>
        <v>72.7</v>
      </c>
      <c r="CO6" s="22">
        <f t="shared" si="10"/>
        <v>71.900000000000006</v>
      </c>
      <c r="CP6" s="22">
        <f t="shared" si="10"/>
        <v>71.14</v>
      </c>
      <c r="CQ6" s="22">
        <f t="shared" si="10"/>
        <v>59.46</v>
      </c>
      <c r="CR6" s="22">
        <f t="shared" si="10"/>
        <v>59.51</v>
      </c>
      <c r="CS6" s="22">
        <f t="shared" si="10"/>
        <v>59.91</v>
      </c>
      <c r="CT6" s="22">
        <f t="shared" si="10"/>
        <v>59.4</v>
      </c>
      <c r="CU6" s="22">
        <f t="shared" si="10"/>
        <v>59.24</v>
      </c>
      <c r="CV6" s="21" t="str">
        <f>IF(CV7="","",IF(CV7="-","【-】","【"&amp;SUBSTITUTE(TEXT(CV7,"#,##0.00"),"-","△")&amp;"】"))</f>
        <v>【59.97】</v>
      </c>
      <c r="CW6" s="22">
        <f>IF(CW7="",NA(),CW7)</f>
        <v>93.72</v>
      </c>
      <c r="CX6" s="22">
        <f t="shared" ref="CX6:DF6" si="11">IF(CX7="",NA(),CX7)</f>
        <v>94.4</v>
      </c>
      <c r="CY6" s="22">
        <f t="shared" si="11"/>
        <v>95.09</v>
      </c>
      <c r="CZ6" s="22">
        <f t="shared" si="11"/>
        <v>95.41</v>
      </c>
      <c r="DA6" s="22">
        <f t="shared" si="11"/>
        <v>94.88</v>
      </c>
      <c r="DB6" s="22">
        <f t="shared" si="11"/>
        <v>87.41</v>
      </c>
      <c r="DC6" s="22">
        <f t="shared" si="11"/>
        <v>87.08</v>
      </c>
      <c r="DD6" s="22">
        <f t="shared" si="11"/>
        <v>87.26</v>
      </c>
      <c r="DE6" s="22">
        <f t="shared" si="11"/>
        <v>87.57</v>
      </c>
      <c r="DF6" s="22">
        <f t="shared" si="11"/>
        <v>87.26</v>
      </c>
      <c r="DG6" s="21" t="str">
        <f>IF(DG7="","",IF(DG7="-","【-】","【"&amp;SUBSTITUTE(TEXT(DG7,"#,##0.00"),"-","△")&amp;"】"))</f>
        <v>【89.76】</v>
      </c>
      <c r="DH6" s="22">
        <f>IF(DH7="",NA(),DH7)</f>
        <v>44.42</v>
      </c>
      <c r="DI6" s="22">
        <f t="shared" ref="DI6:DQ6" si="12">IF(DI7="",NA(),DI7)</f>
        <v>45.55</v>
      </c>
      <c r="DJ6" s="22">
        <f t="shared" si="12"/>
        <v>45.68</v>
      </c>
      <c r="DK6" s="22">
        <f t="shared" si="12"/>
        <v>46.78</v>
      </c>
      <c r="DL6" s="22">
        <f t="shared" si="12"/>
        <v>47.63</v>
      </c>
      <c r="DM6" s="22">
        <f t="shared" si="12"/>
        <v>47.62</v>
      </c>
      <c r="DN6" s="22">
        <f t="shared" si="12"/>
        <v>48.55</v>
      </c>
      <c r="DO6" s="22">
        <f t="shared" si="12"/>
        <v>49.2</v>
      </c>
      <c r="DP6" s="22">
        <f t="shared" si="12"/>
        <v>50.01</v>
      </c>
      <c r="DQ6" s="22">
        <f t="shared" si="12"/>
        <v>50.99</v>
      </c>
      <c r="DR6" s="21" t="str">
        <f>IF(DR7="","",IF(DR7="-","【-】","【"&amp;SUBSTITUTE(TEXT(DR7,"#,##0.00"),"-","△")&amp;"】"))</f>
        <v>【51.51】</v>
      </c>
      <c r="DS6" s="22">
        <f>IF(DS7="",NA(),DS7)</f>
        <v>17.170000000000002</v>
      </c>
      <c r="DT6" s="22">
        <f t="shared" ref="DT6:EB6" si="13">IF(DT7="",NA(),DT7)</f>
        <v>18.28</v>
      </c>
      <c r="DU6" s="22">
        <f t="shared" si="13"/>
        <v>18.829999999999998</v>
      </c>
      <c r="DV6" s="22">
        <f t="shared" si="13"/>
        <v>18.989999999999998</v>
      </c>
      <c r="DW6" s="22">
        <f t="shared" si="13"/>
        <v>19.73</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2.16</v>
      </c>
      <c r="EE6" s="22">
        <f t="shared" ref="EE6:EM6" si="14">IF(EE7="",NA(),EE7)</f>
        <v>1.92</v>
      </c>
      <c r="EF6" s="22">
        <f t="shared" si="14"/>
        <v>2.1</v>
      </c>
      <c r="EG6" s="22">
        <f t="shared" si="14"/>
        <v>1.73</v>
      </c>
      <c r="EH6" s="22">
        <f t="shared" si="14"/>
        <v>1.48</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5">
      <c r="A7" s="15"/>
      <c r="B7" s="24">
        <v>2022</v>
      </c>
      <c r="C7" s="24">
        <v>238635</v>
      </c>
      <c r="D7" s="24">
        <v>46</v>
      </c>
      <c r="E7" s="24">
        <v>1</v>
      </c>
      <c r="F7" s="24">
        <v>0</v>
      </c>
      <c r="G7" s="24">
        <v>1</v>
      </c>
      <c r="H7" s="24" t="s">
        <v>93</v>
      </c>
      <c r="I7" s="24" t="s">
        <v>94</v>
      </c>
      <c r="J7" s="24" t="s">
        <v>95</v>
      </c>
      <c r="K7" s="24" t="s">
        <v>96</v>
      </c>
      <c r="L7" s="24" t="s">
        <v>97</v>
      </c>
      <c r="M7" s="24" t="s">
        <v>98</v>
      </c>
      <c r="N7" s="25" t="s">
        <v>99</v>
      </c>
      <c r="O7" s="25">
        <v>78.86</v>
      </c>
      <c r="P7" s="25">
        <v>97.31</v>
      </c>
      <c r="Q7" s="25">
        <v>2860</v>
      </c>
      <c r="R7" s="25" t="s">
        <v>99</v>
      </c>
      <c r="S7" s="25" t="s">
        <v>99</v>
      </c>
      <c r="T7" s="25" t="s">
        <v>99</v>
      </c>
      <c r="U7" s="25">
        <v>99302</v>
      </c>
      <c r="V7" s="25">
        <v>22.21</v>
      </c>
      <c r="W7" s="25">
        <v>4471.05</v>
      </c>
      <c r="X7" s="25">
        <v>120.13</v>
      </c>
      <c r="Y7" s="25">
        <v>119.99</v>
      </c>
      <c r="Z7" s="25">
        <v>118.47</v>
      </c>
      <c r="AA7" s="25">
        <v>119.78</v>
      </c>
      <c r="AB7" s="25">
        <v>117.42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204.81</v>
      </c>
      <c r="AU7" s="25">
        <v>229.22</v>
      </c>
      <c r="AV7" s="25">
        <v>240.68</v>
      </c>
      <c r="AW7" s="25">
        <v>321.88</v>
      </c>
      <c r="AX7" s="25">
        <v>335.53</v>
      </c>
      <c r="AY7" s="25">
        <v>349.83</v>
      </c>
      <c r="AZ7" s="25">
        <v>360.86</v>
      </c>
      <c r="BA7" s="25">
        <v>350.79</v>
      </c>
      <c r="BB7" s="25">
        <v>354.57</v>
      </c>
      <c r="BC7" s="25">
        <v>357.74</v>
      </c>
      <c r="BD7" s="25">
        <v>252.29</v>
      </c>
      <c r="BE7" s="25">
        <v>126.35</v>
      </c>
      <c r="BF7" s="25">
        <v>114.92</v>
      </c>
      <c r="BG7" s="25">
        <v>119.64</v>
      </c>
      <c r="BH7" s="25">
        <v>119.9</v>
      </c>
      <c r="BI7" s="25">
        <v>121.11</v>
      </c>
      <c r="BJ7" s="25">
        <v>314.87</v>
      </c>
      <c r="BK7" s="25">
        <v>309.27999999999997</v>
      </c>
      <c r="BL7" s="25">
        <v>322.92</v>
      </c>
      <c r="BM7" s="25">
        <v>303.45999999999998</v>
      </c>
      <c r="BN7" s="25">
        <v>307.27999999999997</v>
      </c>
      <c r="BO7" s="25">
        <v>268.07</v>
      </c>
      <c r="BP7" s="25">
        <v>122.39</v>
      </c>
      <c r="BQ7" s="25">
        <v>121.49</v>
      </c>
      <c r="BR7" s="25">
        <v>119.88</v>
      </c>
      <c r="BS7" s="25">
        <v>121.92</v>
      </c>
      <c r="BT7" s="25">
        <v>119.2</v>
      </c>
      <c r="BU7" s="25">
        <v>103.54</v>
      </c>
      <c r="BV7" s="25">
        <v>103.32</v>
      </c>
      <c r="BW7" s="25">
        <v>100.85</v>
      </c>
      <c r="BX7" s="25">
        <v>103.79</v>
      </c>
      <c r="BY7" s="25">
        <v>98.3</v>
      </c>
      <c r="BZ7" s="25">
        <v>97.47</v>
      </c>
      <c r="CA7" s="25">
        <v>136.61000000000001</v>
      </c>
      <c r="CB7" s="25">
        <v>137.66999999999999</v>
      </c>
      <c r="CC7" s="25">
        <v>137.91999999999999</v>
      </c>
      <c r="CD7" s="25">
        <v>136.37</v>
      </c>
      <c r="CE7" s="25">
        <v>140.62</v>
      </c>
      <c r="CF7" s="25">
        <v>167.46</v>
      </c>
      <c r="CG7" s="25">
        <v>168.56</v>
      </c>
      <c r="CH7" s="25">
        <v>167.1</v>
      </c>
      <c r="CI7" s="25">
        <v>167.86</v>
      </c>
      <c r="CJ7" s="25">
        <v>173.68</v>
      </c>
      <c r="CK7" s="25">
        <v>174.75</v>
      </c>
      <c r="CL7" s="25">
        <v>72.739999999999995</v>
      </c>
      <c r="CM7" s="25">
        <v>71.87</v>
      </c>
      <c r="CN7" s="25">
        <v>72.7</v>
      </c>
      <c r="CO7" s="25">
        <v>71.900000000000006</v>
      </c>
      <c r="CP7" s="25">
        <v>71.14</v>
      </c>
      <c r="CQ7" s="25">
        <v>59.46</v>
      </c>
      <c r="CR7" s="25">
        <v>59.51</v>
      </c>
      <c r="CS7" s="25">
        <v>59.91</v>
      </c>
      <c r="CT7" s="25">
        <v>59.4</v>
      </c>
      <c r="CU7" s="25">
        <v>59.24</v>
      </c>
      <c r="CV7" s="25">
        <v>59.97</v>
      </c>
      <c r="CW7" s="25">
        <v>93.72</v>
      </c>
      <c r="CX7" s="25">
        <v>94.4</v>
      </c>
      <c r="CY7" s="25">
        <v>95.09</v>
      </c>
      <c r="CZ7" s="25">
        <v>95.41</v>
      </c>
      <c r="DA7" s="25">
        <v>94.88</v>
      </c>
      <c r="DB7" s="25">
        <v>87.41</v>
      </c>
      <c r="DC7" s="25">
        <v>87.08</v>
      </c>
      <c r="DD7" s="25">
        <v>87.26</v>
      </c>
      <c r="DE7" s="25">
        <v>87.57</v>
      </c>
      <c r="DF7" s="25">
        <v>87.26</v>
      </c>
      <c r="DG7" s="25">
        <v>89.76</v>
      </c>
      <c r="DH7" s="25">
        <v>44.42</v>
      </c>
      <c r="DI7" s="25">
        <v>45.55</v>
      </c>
      <c r="DJ7" s="25">
        <v>45.68</v>
      </c>
      <c r="DK7" s="25">
        <v>46.78</v>
      </c>
      <c r="DL7" s="25">
        <v>47.63</v>
      </c>
      <c r="DM7" s="25">
        <v>47.62</v>
      </c>
      <c r="DN7" s="25">
        <v>48.55</v>
      </c>
      <c r="DO7" s="25">
        <v>49.2</v>
      </c>
      <c r="DP7" s="25">
        <v>50.01</v>
      </c>
      <c r="DQ7" s="25">
        <v>50.99</v>
      </c>
      <c r="DR7" s="25">
        <v>51.51</v>
      </c>
      <c r="DS7" s="25">
        <v>17.170000000000002</v>
      </c>
      <c r="DT7" s="25">
        <v>18.28</v>
      </c>
      <c r="DU7" s="25">
        <v>18.829999999999998</v>
      </c>
      <c r="DV7" s="25">
        <v>18.989999999999998</v>
      </c>
      <c r="DW7" s="25">
        <v>19.73</v>
      </c>
      <c r="DX7" s="25">
        <v>16.27</v>
      </c>
      <c r="DY7" s="25">
        <v>17.11</v>
      </c>
      <c r="DZ7" s="25">
        <v>18.329999999999998</v>
      </c>
      <c r="EA7" s="25">
        <v>20.27</v>
      </c>
      <c r="EB7" s="25">
        <v>21.69</v>
      </c>
      <c r="EC7" s="25">
        <v>23.75</v>
      </c>
      <c r="ED7" s="25">
        <v>2.16</v>
      </c>
      <c r="EE7" s="25">
        <v>1.92</v>
      </c>
      <c r="EF7" s="25">
        <v>2.1</v>
      </c>
      <c r="EG7" s="25">
        <v>1.73</v>
      </c>
      <c r="EH7" s="25">
        <v>1.48</v>
      </c>
      <c r="EI7" s="25">
        <v>0.63</v>
      </c>
      <c r="EJ7" s="25">
        <v>0.63</v>
      </c>
      <c r="EK7" s="25">
        <v>0.6</v>
      </c>
      <c r="EL7" s="25">
        <v>0.56000000000000005</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2024-02-02T08:32:03Z</cp:lastPrinted>
  <dcterms:created xsi:type="dcterms:W3CDTF">2023-12-05T00:56:01Z</dcterms:created>
  <dcterms:modified xsi:type="dcterms:W3CDTF">2024-02-22T06:25:58Z</dcterms:modified>
  <cp:category/>
</cp:coreProperties>
</file>